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omori7004\Desktop\"/>
    </mc:Choice>
  </mc:AlternateContent>
  <xr:revisionPtr revIDLastSave="0" documentId="8_{00DEE9CD-B3AE-4731-BDA8-DAD39129E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績報告書" sheetId="7" r:id="rId1"/>
  </sheets>
  <definedNames>
    <definedName name="_xlnm.Print_Area" localSheetId="0">実績報告書!$A$1:$L$48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7" l="1"/>
  <c r="F45" i="7"/>
  <c r="AA25" i="7"/>
  <c r="Z25" i="7" s="1"/>
  <c r="AC25" i="7"/>
  <c r="AB25" i="7" s="1"/>
  <c r="AD25" i="7"/>
  <c r="AE25" i="7"/>
  <c r="AF25" i="7" s="1"/>
  <c r="AG25" i="7"/>
  <c r="AH25" i="7" s="1"/>
  <c r="AI25" i="7"/>
  <c r="AJ25" i="7" s="1"/>
  <c r="AK25" i="7"/>
  <c r="AL25" i="7" s="1"/>
  <c r="AM25" i="7"/>
  <c r="AN25" i="7" s="1"/>
  <c r="AO25" i="7"/>
  <c r="AP25" i="7" s="1"/>
  <c r="AQ25" i="7"/>
  <c r="AR25" i="7" s="1"/>
  <c r="AA26" i="7"/>
  <c r="Z26" i="7" s="1"/>
  <c r="AC26" i="7"/>
  <c r="AB26" i="7" s="1"/>
  <c r="AD26" i="7"/>
  <c r="AE26" i="7"/>
  <c r="AF26" i="7" s="1"/>
  <c r="AG26" i="7"/>
  <c r="AH26" i="7" s="1"/>
  <c r="AI26" i="7"/>
  <c r="AJ26" i="7" s="1"/>
  <c r="AK26" i="7"/>
  <c r="AL26" i="7" s="1"/>
  <c r="AM26" i="7"/>
  <c r="AN26" i="7" s="1"/>
  <c r="AO26" i="7"/>
  <c r="AP26" i="7" s="1"/>
  <c r="AQ26" i="7"/>
  <c r="AR26" i="7" s="1"/>
  <c r="AA27" i="7"/>
  <c r="Z27" i="7" s="1"/>
  <c r="AC27" i="7"/>
  <c r="AB27" i="7" s="1"/>
  <c r="AD27" i="7"/>
  <c r="AE27" i="7"/>
  <c r="AF27" i="7" s="1"/>
  <c r="AG27" i="7"/>
  <c r="AH27" i="7" s="1"/>
  <c r="AI27" i="7"/>
  <c r="AJ27" i="7" s="1"/>
  <c r="AK27" i="7"/>
  <c r="AL27" i="7" s="1"/>
  <c r="AM27" i="7"/>
  <c r="AN27" i="7" s="1"/>
  <c r="AO27" i="7"/>
  <c r="AP27" i="7" s="1"/>
  <c r="AQ27" i="7"/>
  <c r="AR27" i="7" s="1"/>
  <c r="AA28" i="7"/>
  <c r="Z28" i="7" s="1"/>
  <c r="AC28" i="7"/>
  <c r="AB28" i="7" s="1"/>
  <c r="AD28" i="7"/>
  <c r="AE28" i="7"/>
  <c r="AF28" i="7" s="1"/>
  <c r="AG28" i="7"/>
  <c r="AH28" i="7" s="1"/>
  <c r="AI28" i="7"/>
  <c r="AJ28" i="7" s="1"/>
  <c r="AK28" i="7"/>
  <c r="AL28" i="7" s="1"/>
  <c r="AM28" i="7"/>
  <c r="AN28" i="7" s="1"/>
  <c r="AO28" i="7"/>
  <c r="AP28" i="7" s="1"/>
  <c r="AQ28" i="7"/>
  <c r="AR28" i="7" s="1"/>
  <c r="Z29" i="7"/>
  <c r="AA29" i="7"/>
  <c r="AC29" i="7"/>
  <c r="AB29" i="7" s="1"/>
  <c r="AD29" i="7"/>
  <c r="AE29" i="7"/>
  <c r="AF29" i="7" s="1"/>
  <c r="AG29" i="7"/>
  <c r="AH29" i="7" s="1"/>
  <c r="AI29" i="7"/>
  <c r="AJ29" i="7" s="1"/>
  <c r="AK29" i="7"/>
  <c r="AL29" i="7" s="1"/>
  <c r="AM29" i="7"/>
  <c r="AN29" i="7" s="1"/>
  <c r="AO29" i="7"/>
  <c r="AP29" i="7" s="1"/>
  <c r="AQ29" i="7"/>
  <c r="AR29" i="7" s="1"/>
  <c r="AA30" i="7"/>
  <c r="Z30" i="7" s="1"/>
  <c r="AC30" i="7"/>
  <c r="AB30" i="7" s="1"/>
  <c r="AD30" i="7"/>
  <c r="AE30" i="7"/>
  <c r="AF30" i="7" s="1"/>
  <c r="AG30" i="7"/>
  <c r="AH30" i="7" s="1"/>
  <c r="AI30" i="7"/>
  <c r="AJ30" i="7" s="1"/>
  <c r="AK30" i="7"/>
  <c r="AL30" i="7" s="1"/>
  <c r="AM30" i="7"/>
  <c r="AN30" i="7" s="1"/>
  <c r="AO30" i="7"/>
  <c r="AP30" i="7" s="1"/>
  <c r="AQ30" i="7"/>
  <c r="AR30" i="7" s="1"/>
  <c r="AA31" i="7"/>
  <c r="Z31" i="7" s="1"/>
  <c r="AC31" i="7"/>
  <c r="AB31" i="7" s="1"/>
  <c r="AD31" i="7"/>
  <c r="AE31" i="7"/>
  <c r="AF31" i="7" s="1"/>
  <c r="AG31" i="7"/>
  <c r="AH31" i="7" s="1"/>
  <c r="AI31" i="7"/>
  <c r="AJ31" i="7" s="1"/>
  <c r="AK31" i="7"/>
  <c r="AL31" i="7" s="1"/>
  <c r="AM31" i="7"/>
  <c r="AN31" i="7" s="1"/>
  <c r="AO31" i="7"/>
  <c r="AP31" i="7" s="1"/>
  <c r="AQ31" i="7"/>
  <c r="AR31" i="7" s="1"/>
  <c r="AA32" i="7"/>
  <c r="Z32" i="7" s="1"/>
  <c r="AC32" i="7"/>
  <c r="AB32" i="7" s="1"/>
  <c r="AD32" i="7"/>
  <c r="AE32" i="7"/>
  <c r="AG32" i="7"/>
  <c r="AH32" i="7" s="1"/>
  <c r="AI32" i="7"/>
  <c r="AJ32" i="7" s="1"/>
  <c r="AK32" i="7"/>
  <c r="AL32" i="7" s="1"/>
  <c r="AM32" i="7"/>
  <c r="AN32" i="7" s="1"/>
  <c r="AO32" i="7"/>
  <c r="AP32" i="7" s="1"/>
  <c r="AQ32" i="7"/>
  <c r="AR32" i="7" s="1"/>
  <c r="AA33" i="7"/>
  <c r="Z33" i="7" s="1"/>
  <c r="AC33" i="7"/>
  <c r="AB33" i="7" s="1"/>
  <c r="AD33" i="7"/>
  <c r="AE33" i="7"/>
  <c r="AF33" i="7" s="1"/>
  <c r="AG33" i="7"/>
  <c r="AH33" i="7" s="1"/>
  <c r="AI33" i="7"/>
  <c r="AJ33" i="7" s="1"/>
  <c r="AK33" i="7"/>
  <c r="AL33" i="7" s="1"/>
  <c r="AM33" i="7"/>
  <c r="AN33" i="7" s="1"/>
  <c r="AO33" i="7"/>
  <c r="AP33" i="7" s="1"/>
  <c r="AQ33" i="7"/>
  <c r="AR33" i="7" s="1"/>
  <c r="AA34" i="7"/>
  <c r="Z34" i="7" s="1"/>
  <c r="AC34" i="7"/>
  <c r="AB34" i="7" s="1"/>
  <c r="AD34" i="7"/>
  <c r="AE34" i="7"/>
  <c r="AF34" i="7" s="1"/>
  <c r="AG34" i="7"/>
  <c r="AH34" i="7" s="1"/>
  <c r="AI34" i="7"/>
  <c r="AJ34" i="7" s="1"/>
  <c r="AK34" i="7"/>
  <c r="AL34" i="7" s="1"/>
  <c r="AM34" i="7"/>
  <c r="AN34" i="7" s="1"/>
  <c r="AO34" i="7"/>
  <c r="AP34" i="7" s="1"/>
  <c r="AQ34" i="7"/>
  <c r="AR34" i="7" s="1"/>
  <c r="AA35" i="7"/>
  <c r="Z35" i="7" s="1"/>
  <c r="AC35" i="7"/>
  <c r="AB35" i="7" s="1"/>
  <c r="AD35" i="7"/>
  <c r="AE35" i="7"/>
  <c r="AG35" i="7"/>
  <c r="AH35" i="7" s="1"/>
  <c r="AI35" i="7"/>
  <c r="AJ35" i="7" s="1"/>
  <c r="AK35" i="7"/>
  <c r="AL35" i="7" s="1"/>
  <c r="AM35" i="7"/>
  <c r="AN35" i="7" s="1"/>
  <c r="AO35" i="7"/>
  <c r="AP35" i="7" s="1"/>
  <c r="AQ35" i="7"/>
  <c r="AR35" i="7" s="1"/>
  <c r="AA36" i="7"/>
  <c r="Z36" i="7" s="1"/>
  <c r="AC36" i="7"/>
  <c r="AB36" i="7" s="1"/>
  <c r="AD36" i="7"/>
  <c r="AE36" i="7"/>
  <c r="AF36" i="7" s="1"/>
  <c r="AG36" i="7"/>
  <c r="AH36" i="7" s="1"/>
  <c r="AI36" i="7"/>
  <c r="AJ36" i="7" s="1"/>
  <c r="AK36" i="7"/>
  <c r="AL36" i="7" s="1"/>
  <c r="AM36" i="7"/>
  <c r="AN36" i="7" s="1"/>
  <c r="AO36" i="7"/>
  <c r="AP36" i="7" s="1"/>
  <c r="AQ36" i="7"/>
  <c r="AR36" i="7" s="1"/>
  <c r="AA37" i="7"/>
  <c r="Z37" i="7" s="1"/>
  <c r="AC37" i="7"/>
  <c r="AB37" i="7" s="1"/>
  <c r="AD37" i="7"/>
  <c r="AE37" i="7"/>
  <c r="AF37" i="7" s="1"/>
  <c r="AG37" i="7"/>
  <c r="AH37" i="7" s="1"/>
  <c r="AI37" i="7"/>
  <c r="AJ37" i="7" s="1"/>
  <c r="AK37" i="7"/>
  <c r="AL37" i="7" s="1"/>
  <c r="AM37" i="7"/>
  <c r="AN37" i="7" s="1"/>
  <c r="AO37" i="7"/>
  <c r="AP37" i="7" s="1"/>
  <c r="AQ37" i="7"/>
  <c r="AR37" i="7" s="1"/>
  <c r="AA38" i="7"/>
  <c r="Z38" i="7" s="1"/>
  <c r="AC38" i="7"/>
  <c r="AB38" i="7" s="1"/>
  <c r="AD38" i="7"/>
  <c r="AE38" i="7"/>
  <c r="AG38" i="7"/>
  <c r="AH38" i="7" s="1"/>
  <c r="AI38" i="7"/>
  <c r="AJ38" i="7" s="1"/>
  <c r="AK38" i="7"/>
  <c r="AL38" i="7" s="1"/>
  <c r="AM38" i="7"/>
  <c r="AN38" i="7"/>
  <c r="AO38" i="7"/>
  <c r="AP38" i="7" s="1"/>
  <c r="AQ38" i="7"/>
  <c r="AR38" i="7" s="1"/>
  <c r="AA39" i="7"/>
  <c r="Z39" i="7" s="1"/>
  <c r="AC39" i="7"/>
  <c r="AB39" i="7" s="1"/>
  <c r="AD39" i="7"/>
  <c r="AE39" i="7"/>
  <c r="AF39" i="7" s="1"/>
  <c r="AG39" i="7"/>
  <c r="AH39" i="7" s="1"/>
  <c r="AI39" i="7"/>
  <c r="AJ39" i="7" s="1"/>
  <c r="AK39" i="7"/>
  <c r="AL39" i="7" s="1"/>
  <c r="AM39" i="7"/>
  <c r="AN39" i="7" s="1"/>
  <c r="AO39" i="7"/>
  <c r="AP39" i="7" s="1"/>
  <c r="AQ39" i="7"/>
  <c r="AR39" i="7" s="1"/>
  <c r="AA40" i="7"/>
  <c r="Z40" i="7" s="1"/>
  <c r="AC40" i="7"/>
  <c r="AB40" i="7" s="1"/>
  <c r="AD40" i="7"/>
  <c r="AE40" i="7"/>
  <c r="AG40" i="7"/>
  <c r="AH40" i="7" s="1"/>
  <c r="AI40" i="7"/>
  <c r="AJ40" i="7" s="1"/>
  <c r="AK40" i="7"/>
  <c r="AL40" i="7" s="1"/>
  <c r="AM40" i="7"/>
  <c r="AN40" i="7" s="1"/>
  <c r="AO40" i="7"/>
  <c r="AP40" i="7" s="1"/>
  <c r="AQ40" i="7"/>
  <c r="AR40" i="7" s="1"/>
  <c r="AA41" i="7"/>
  <c r="Z41" i="7" s="1"/>
  <c r="AC41" i="7"/>
  <c r="AB41" i="7" s="1"/>
  <c r="AD41" i="7"/>
  <c r="AE41" i="7"/>
  <c r="AF41" i="7"/>
  <c r="AG41" i="7"/>
  <c r="AH41" i="7" s="1"/>
  <c r="AI41" i="7"/>
  <c r="AJ41" i="7" s="1"/>
  <c r="AK41" i="7"/>
  <c r="AL41" i="7" s="1"/>
  <c r="AM41" i="7"/>
  <c r="AN41" i="7" s="1"/>
  <c r="AO41" i="7"/>
  <c r="AP41" i="7" s="1"/>
  <c r="AQ41" i="7"/>
  <c r="AR41" i="7" s="1"/>
  <c r="AA42" i="7"/>
  <c r="Z42" i="7" s="1"/>
  <c r="AC42" i="7"/>
  <c r="AB42" i="7" s="1"/>
  <c r="AD42" i="7"/>
  <c r="AE42" i="7"/>
  <c r="AG42" i="7"/>
  <c r="AH42" i="7"/>
  <c r="AI42" i="7"/>
  <c r="AJ42" i="7" s="1"/>
  <c r="AK42" i="7"/>
  <c r="AL42" i="7" s="1"/>
  <c r="AM42" i="7"/>
  <c r="AN42" i="7" s="1"/>
  <c r="AO42" i="7"/>
  <c r="AP42" i="7" s="1"/>
  <c r="AQ42" i="7"/>
  <c r="AR42" i="7" s="1"/>
  <c r="AA43" i="7"/>
  <c r="Z43" i="7" s="1"/>
  <c r="AB43" i="7"/>
  <c r="AC43" i="7"/>
  <c r="AD43" i="7"/>
  <c r="AE43" i="7"/>
  <c r="AF43" i="7" s="1"/>
  <c r="AG43" i="7"/>
  <c r="AH43" i="7" s="1"/>
  <c r="AI43" i="7"/>
  <c r="AJ43" i="7" s="1"/>
  <c r="AK43" i="7"/>
  <c r="AL43" i="7" s="1"/>
  <c r="AM43" i="7"/>
  <c r="AN43" i="7"/>
  <c r="AO43" i="7"/>
  <c r="AP43" i="7" s="1"/>
  <c r="AQ43" i="7"/>
  <c r="AR43" i="7" s="1"/>
  <c r="AA44" i="7"/>
  <c r="Z44" i="7" s="1"/>
  <c r="AC44" i="7"/>
  <c r="AB44" i="7" s="1"/>
  <c r="AD44" i="7"/>
  <c r="AE44" i="7"/>
  <c r="AF44" i="7" s="1"/>
  <c r="AG44" i="7"/>
  <c r="AH44" i="7" s="1"/>
  <c r="AI44" i="7"/>
  <c r="AJ44" i="7" s="1"/>
  <c r="AK44" i="7"/>
  <c r="AL44" i="7" s="1"/>
  <c r="AM44" i="7"/>
  <c r="AN44" i="7" s="1"/>
  <c r="AO44" i="7"/>
  <c r="AP44" i="7"/>
  <c r="AQ44" i="7"/>
  <c r="AR44" i="7" s="1"/>
  <c r="AD12" i="7"/>
  <c r="AD18" i="7"/>
  <c r="AA12" i="7"/>
  <c r="Z12" i="7" s="1"/>
  <c r="AC11" i="7"/>
  <c r="AB11" i="7" s="1"/>
  <c r="AC12" i="7"/>
  <c r="AB12" i="7" s="1"/>
  <c r="AC13" i="7"/>
  <c r="AC14" i="7"/>
  <c r="AC15" i="7"/>
  <c r="AB15" i="7" s="1"/>
  <c r="AC16" i="7"/>
  <c r="AB16" i="7" s="1"/>
  <c r="AC17" i="7"/>
  <c r="AB17" i="7" s="1"/>
  <c r="AC18" i="7"/>
  <c r="AB18" i="7" s="1"/>
  <c r="AC19" i="7"/>
  <c r="AB19" i="7" s="1"/>
  <c r="AC20" i="7"/>
  <c r="AB20" i="7" s="1"/>
  <c r="AC21" i="7"/>
  <c r="AB21" i="7" s="1"/>
  <c r="AC22" i="7"/>
  <c r="AC23" i="7"/>
  <c r="AB23" i="7" s="1"/>
  <c r="AC24" i="7"/>
  <c r="AB24" i="7" s="1"/>
  <c r="AC10" i="7"/>
  <c r="AB10" i="7" s="1"/>
  <c r="AB14" i="7"/>
  <c r="AB22" i="7"/>
  <c r="AD11" i="7"/>
  <c r="AD13" i="7"/>
  <c r="AD14" i="7"/>
  <c r="AD15" i="7"/>
  <c r="AD16" i="7"/>
  <c r="AD17" i="7"/>
  <c r="AD19" i="7"/>
  <c r="AD20" i="7"/>
  <c r="AD21" i="7"/>
  <c r="AD22" i="7"/>
  <c r="AD23" i="7"/>
  <c r="AD24" i="7"/>
  <c r="AD10" i="7"/>
  <c r="AB13" i="7"/>
  <c r="AA11" i="7"/>
  <c r="AA13" i="7"/>
  <c r="Z13" i="7" s="1"/>
  <c r="AA14" i="7"/>
  <c r="Z14" i="7" s="1"/>
  <c r="AA15" i="7"/>
  <c r="Z15" i="7" s="1"/>
  <c r="AA16" i="7"/>
  <c r="Z16" i="7" s="1"/>
  <c r="AA17" i="7"/>
  <c r="Z17" i="7" s="1"/>
  <c r="AA18" i="7"/>
  <c r="Z18" i="7" s="1"/>
  <c r="AA19" i="7"/>
  <c r="Z19" i="7" s="1"/>
  <c r="AA20" i="7"/>
  <c r="Z20" i="7" s="1"/>
  <c r="AA21" i="7"/>
  <c r="Z21" i="7" s="1"/>
  <c r="AA22" i="7"/>
  <c r="Z22" i="7" s="1"/>
  <c r="AA23" i="7"/>
  <c r="Z23" i="7" s="1"/>
  <c r="AA24" i="7"/>
  <c r="Z24" i="7" s="1"/>
  <c r="AA10" i="7"/>
  <c r="Z10" i="7" s="1"/>
  <c r="Z11" i="7"/>
  <c r="X11" i="7"/>
  <c r="Y11" i="7" s="1"/>
  <c r="V11" i="7"/>
  <c r="W11" i="7" s="1"/>
  <c r="AE14" i="7"/>
  <c r="L36" i="7" l="1"/>
  <c r="V36" i="7" s="1"/>
  <c r="W36" i="7" s="1"/>
  <c r="L37" i="7"/>
  <c r="L44" i="7"/>
  <c r="X36" i="7"/>
  <c r="Y36" i="7" s="1"/>
  <c r="L43" i="7"/>
  <c r="AF35" i="7"/>
  <c r="L35" i="7" s="1"/>
  <c r="X37" i="7"/>
  <c r="Y37" i="7" s="1"/>
  <c r="V37" i="7"/>
  <c r="W37" i="7" s="1"/>
  <c r="J37" i="7"/>
  <c r="K37" i="7" s="1"/>
  <c r="AF40" i="7"/>
  <c r="L40" i="7" s="1"/>
  <c r="AF38" i="7"/>
  <c r="L38" i="7" s="1"/>
  <c r="L33" i="7"/>
  <c r="AF32" i="7"/>
  <c r="L32" i="7" s="1"/>
  <c r="AF42" i="7"/>
  <c r="L42" i="7" s="1"/>
  <c r="L41" i="7"/>
  <c r="L39" i="7"/>
  <c r="L34" i="7"/>
  <c r="L31" i="7"/>
  <c r="L30" i="7"/>
  <c r="L29" i="7"/>
  <c r="L28" i="7"/>
  <c r="L27" i="7"/>
  <c r="L26" i="7"/>
  <c r="L25" i="7"/>
  <c r="AE10" i="7"/>
  <c r="AG10" i="7"/>
  <c r="AH10" i="7" s="1"/>
  <c r="AI10" i="7"/>
  <c r="AJ10" i="7" s="1"/>
  <c r="AK10" i="7"/>
  <c r="AL10" i="7" s="1"/>
  <c r="AM10" i="7"/>
  <c r="AN10" i="7" s="1"/>
  <c r="AO10" i="7"/>
  <c r="AP10" i="7" s="1"/>
  <c r="AQ10" i="7"/>
  <c r="AR10" i="7" s="1"/>
  <c r="AE12" i="7"/>
  <c r="AG12" i="7"/>
  <c r="AH12" i="7" s="1"/>
  <c r="AI12" i="7"/>
  <c r="AJ12" i="7" s="1"/>
  <c r="AK12" i="7"/>
  <c r="AL12" i="7" s="1"/>
  <c r="AM12" i="7"/>
  <c r="AN12" i="7" s="1"/>
  <c r="AO12" i="7"/>
  <c r="AP12" i="7" s="1"/>
  <c r="AQ12" i="7"/>
  <c r="AR12" i="7" s="1"/>
  <c r="AE13" i="7"/>
  <c r="AF13" i="7" s="1"/>
  <c r="AG13" i="7"/>
  <c r="AH13" i="7" s="1"/>
  <c r="AI13" i="7"/>
  <c r="AJ13" i="7" s="1"/>
  <c r="AK13" i="7"/>
  <c r="AL13" i="7" s="1"/>
  <c r="AM13" i="7"/>
  <c r="AN13" i="7" s="1"/>
  <c r="AO13" i="7"/>
  <c r="AP13" i="7" s="1"/>
  <c r="AQ13" i="7"/>
  <c r="AR13" i="7" s="1"/>
  <c r="J36" i="7" l="1"/>
  <c r="K36" i="7" s="1"/>
  <c r="V32" i="7"/>
  <c r="W32" i="7" s="1"/>
  <c r="J32" i="7"/>
  <c r="K32" i="7" s="1"/>
  <c r="X32" i="7"/>
  <c r="Y32" i="7" s="1"/>
  <c r="X35" i="7"/>
  <c r="Y35" i="7" s="1"/>
  <c r="V35" i="7"/>
  <c r="W35" i="7" s="1"/>
  <c r="J35" i="7"/>
  <c r="K35" i="7" s="1"/>
  <c r="V38" i="7"/>
  <c r="W38" i="7" s="1"/>
  <c r="J38" i="7"/>
  <c r="K38" i="7" s="1"/>
  <c r="X38" i="7"/>
  <c r="Y38" i="7" s="1"/>
  <c r="V30" i="7"/>
  <c r="W30" i="7" s="1"/>
  <c r="J30" i="7"/>
  <c r="K30" i="7" s="1"/>
  <c r="X30" i="7"/>
  <c r="Y30" i="7" s="1"/>
  <c r="X40" i="7"/>
  <c r="Y40" i="7" s="1"/>
  <c r="V40" i="7"/>
  <c r="W40" i="7" s="1"/>
  <c r="J40" i="7"/>
  <c r="K40" i="7" s="1"/>
  <c r="X27" i="7"/>
  <c r="Y27" i="7" s="1"/>
  <c r="V27" i="7"/>
  <c r="W27" i="7" s="1"/>
  <c r="J27" i="7"/>
  <c r="K27" i="7" s="1"/>
  <c r="X42" i="7"/>
  <c r="Y42" i="7" s="1"/>
  <c r="J42" i="7"/>
  <c r="K42" i="7" s="1"/>
  <c r="V42" i="7"/>
  <c r="W42" i="7" s="1"/>
  <c r="V28" i="7"/>
  <c r="W28" i="7" s="1"/>
  <c r="J28" i="7"/>
  <c r="K28" i="7" s="1"/>
  <c r="X28" i="7"/>
  <c r="Y28" i="7" s="1"/>
  <c r="V34" i="7"/>
  <c r="W34" i="7" s="1"/>
  <c r="J34" i="7"/>
  <c r="K34" i="7" s="1"/>
  <c r="X34" i="7"/>
  <c r="Y34" i="7" s="1"/>
  <c r="V26" i="7"/>
  <c r="W26" i="7" s="1"/>
  <c r="J26" i="7"/>
  <c r="K26" i="7" s="1"/>
  <c r="X26" i="7"/>
  <c r="Y26" i="7" s="1"/>
  <c r="V43" i="7"/>
  <c r="W43" i="7" s="1"/>
  <c r="J43" i="7"/>
  <c r="K43" i="7" s="1"/>
  <c r="X43" i="7"/>
  <c r="Y43" i="7" s="1"/>
  <c r="X31" i="7"/>
  <c r="Y31" i="7" s="1"/>
  <c r="V31" i="7"/>
  <c r="W31" i="7" s="1"/>
  <c r="J31" i="7"/>
  <c r="K31" i="7" s="1"/>
  <c r="X33" i="7"/>
  <c r="Y33" i="7" s="1"/>
  <c r="V33" i="7"/>
  <c r="W33" i="7" s="1"/>
  <c r="J33" i="7"/>
  <c r="K33" i="7" s="1"/>
  <c r="J25" i="7"/>
  <c r="K25" i="7" s="1"/>
  <c r="X25" i="7"/>
  <c r="Y25" i="7" s="1"/>
  <c r="V25" i="7"/>
  <c r="W25" i="7" s="1"/>
  <c r="X29" i="7"/>
  <c r="Y29" i="7" s="1"/>
  <c r="V29" i="7"/>
  <c r="W29" i="7" s="1"/>
  <c r="J29" i="7"/>
  <c r="K29" i="7" s="1"/>
  <c r="V39" i="7"/>
  <c r="W39" i="7" s="1"/>
  <c r="J39" i="7"/>
  <c r="K39" i="7" s="1"/>
  <c r="X39" i="7"/>
  <c r="Y39" i="7" s="1"/>
  <c r="V41" i="7"/>
  <c r="W41" i="7" s="1"/>
  <c r="J41" i="7"/>
  <c r="K41" i="7" s="1"/>
  <c r="X41" i="7"/>
  <c r="Y41" i="7" s="1"/>
  <c r="X44" i="7"/>
  <c r="Y44" i="7" s="1"/>
  <c r="V44" i="7"/>
  <c r="W44" i="7" s="1"/>
  <c r="J44" i="7"/>
  <c r="K44" i="7" s="1"/>
  <c r="AF12" i="7"/>
  <c r="L12" i="7" s="1"/>
  <c r="AF10" i="7"/>
  <c r="L10" i="7" s="1"/>
  <c r="L13" i="7"/>
  <c r="V13" i="7" l="1"/>
  <c r="W13" i="7" s="1"/>
  <c r="X13" i="7"/>
  <c r="Y13" i="7" s="1"/>
  <c r="X12" i="7"/>
  <c r="Y12" i="7" s="1"/>
  <c r="V12" i="7"/>
  <c r="V10" i="7"/>
  <c r="W10" i="7" s="1"/>
  <c r="J10" i="7"/>
  <c r="X10" i="7"/>
  <c r="Y10" i="7" s="1"/>
  <c r="AE15" i="7"/>
  <c r="AG15" i="7"/>
  <c r="AH15" i="7" s="1"/>
  <c r="AI15" i="7"/>
  <c r="AJ15" i="7" s="1"/>
  <c r="AK15" i="7"/>
  <c r="AL15" i="7" s="1"/>
  <c r="AM15" i="7"/>
  <c r="AN15" i="7" s="1"/>
  <c r="AO15" i="7"/>
  <c r="AP15" i="7" s="1"/>
  <c r="AQ15" i="7"/>
  <c r="AR15" i="7" s="1"/>
  <c r="AE16" i="7"/>
  <c r="AG16" i="7"/>
  <c r="AH16" i="7" s="1"/>
  <c r="AI16" i="7"/>
  <c r="AJ16" i="7" s="1"/>
  <c r="AK16" i="7"/>
  <c r="AL16" i="7" s="1"/>
  <c r="AM16" i="7"/>
  <c r="AN16" i="7" s="1"/>
  <c r="AO16" i="7"/>
  <c r="AP16" i="7" s="1"/>
  <c r="AQ16" i="7"/>
  <c r="AR16" i="7" s="1"/>
  <c r="AE17" i="7"/>
  <c r="AG17" i="7"/>
  <c r="AH17" i="7" s="1"/>
  <c r="AI17" i="7"/>
  <c r="AJ17" i="7" s="1"/>
  <c r="AK17" i="7"/>
  <c r="AL17" i="7" s="1"/>
  <c r="AM17" i="7"/>
  <c r="AN17" i="7" s="1"/>
  <c r="AO17" i="7"/>
  <c r="AP17" i="7" s="1"/>
  <c r="AQ17" i="7"/>
  <c r="AR17" i="7" s="1"/>
  <c r="AE18" i="7"/>
  <c r="AG18" i="7"/>
  <c r="AH18" i="7" s="1"/>
  <c r="AI18" i="7"/>
  <c r="AJ18" i="7" s="1"/>
  <c r="AK18" i="7"/>
  <c r="AL18" i="7" s="1"/>
  <c r="AM18" i="7"/>
  <c r="AN18" i="7" s="1"/>
  <c r="AO18" i="7"/>
  <c r="AP18" i="7" s="1"/>
  <c r="AQ18" i="7"/>
  <c r="AR18" i="7" s="1"/>
  <c r="AE19" i="7"/>
  <c r="AG19" i="7"/>
  <c r="AH19" i="7" s="1"/>
  <c r="AI19" i="7"/>
  <c r="AJ19" i="7" s="1"/>
  <c r="AK19" i="7"/>
  <c r="AL19" i="7" s="1"/>
  <c r="AM19" i="7"/>
  <c r="AN19" i="7" s="1"/>
  <c r="AO19" i="7"/>
  <c r="AP19" i="7" s="1"/>
  <c r="AQ19" i="7"/>
  <c r="AR19" i="7" s="1"/>
  <c r="AE20" i="7"/>
  <c r="AG20" i="7"/>
  <c r="AH20" i="7" s="1"/>
  <c r="AI20" i="7"/>
  <c r="AJ20" i="7" s="1"/>
  <c r="AK20" i="7"/>
  <c r="AL20" i="7" s="1"/>
  <c r="AM20" i="7"/>
  <c r="AN20" i="7" s="1"/>
  <c r="AO20" i="7"/>
  <c r="AP20" i="7" s="1"/>
  <c r="AQ20" i="7"/>
  <c r="AR20" i="7" s="1"/>
  <c r="AE21" i="7"/>
  <c r="AG21" i="7"/>
  <c r="AH21" i="7" s="1"/>
  <c r="AI21" i="7"/>
  <c r="AJ21" i="7" s="1"/>
  <c r="AK21" i="7"/>
  <c r="AL21" i="7" s="1"/>
  <c r="AM21" i="7"/>
  <c r="AN21" i="7" s="1"/>
  <c r="AO21" i="7"/>
  <c r="AP21" i="7" s="1"/>
  <c r="AQ21" i="7"/>
  <c r="AR21" i="7" s="1"/>
  <c r="AE22" i="7"/>
  <c r="AG22" i="7"/>
  <c r="AH22" i="7" s="1"/>
  <c r="AI22" i="7"/>
  <c r="AJ22" i="7" s="1"/>
  <c r="AK22" i="7"/>
  <c r="AL22" i="7" s="1"/>
  <c r="AM22" i="7"/>
  <c r="AN22" i="7" s="1"/>
  <c r="AO22" i="7"/>
  <c r="AP22" i="7" s="1"/>
  <c r="AQ22" i="7"/>
  <c r="AR22" i="7" s="1"/>
  <c r="AE23" i="7"/>
  <c r="AG23" i="7"/>
  <c r="AH23" i="7" s="1"/>
  <c r="AI23" i="7"/>
  <c r="AJ23" i="7" s="1"/>
  <c r="AK23" i="7"/>
  <c r="AL23" i="7" s="1"/>
  <c r="AM23" i="7"/>
  <c r="AN23" i="7" s="1"/>
  <c r="AO23" i="7"/>
  <c r="AP23" i="7" s="1"/>
  <c r="AQ23" i="7"/>
  <c r="AR23" i="7" s="1"/>
  <c r="AE24" i="7"/>
  <c r="AG24" i="7"/>
  <c r="AH24" i="7" s="1"/>
  <c r="AI24" i="7"/>
  <c r="AJ24" i="7" s="1"/>
  <c r="AK24" i="7"/>
  <c r="AL24" i="7" s="1"/>
  <c r="AM24" i="7"/>
  <c r="AN24" i="7" s="1"/>
  <c r="AO24" i="7"/>
  <c r="AP24" i="7" s="1"/>
  <c r="AQ24" i="7"/>
  <c r="AR24" i="7" s="1"/>
  <c r="AQ14" i="7"/>
  <c r="AR14" i="7" s="1"/>
  <c r="AO14" i="7"/>
  <c r="AP14" i="7" s="1"/>
  <c r="AM14" i="7"/>
  <c r="AN14" i="7" s="1"/>
  <c r="AK14" i="7"/>
  <c r="AL14" i="7" s="1"/>
  <c r="AI14" i="7"/>
  <c r="AJ14" i="7" s="1"/>
  <c r="AG14" i="7"/>
  <c r="AH14" i="7" s="1"/>
  <c r="W12" i="7" l="1"/>
  <c r="J12" i="7" s="1"/>
  <c r="K12" i="7" s="1"/>
  <c r="AF14" i="7"/>
  <c r="L14" i="7" s="1"/>
  <c r="AF19" i="7"/>
  <c r="L19" i="7" s="1"/>
  <c r="AF18" i="7"/>
  <c r="AF17" i="7"/>
  <c r="L17" i="7" s="1"/>
  <c r="J17" i="7" s="1"/>
  <c r="AF16" i="7"/>
  <c r="L16" i="7" s="1"/>
  <c r="AF15" i="7"/>
  <c r="L15" i="7" s="1"/>
  <c r="AF24" i="7"/>
  <c r="L24" i="7" s="1"/>
  <c r="AF23" i="7"/>
  <c r="L23" i="7" s="1"/>
  <c r="AF22" i="7"/>
  <c r="L22" i="7" s="1"/>
  <c r="AF21" i="7"/>
  <c r="L21" i="7" s="1"/>
  <c r="AF20" i="7"/>
  <c r="L20" i="7" s="1"/>
  <c r="J23" i="7" l="1"/>
  <c r="K23" i="7" s="1"/>
  <c r="V23" i="7"/>
  <c r="W23" i="7" s="1"/>
  <c r="X23" i="7"/>
  <c r="Y23" i="7" s="1"/>
  <c r="X22" i="7"/>
  <c r="Y22" i="7" s="1"/>
  <c r="V22" i="7"/>
  <c r="W22" i="7" s="1"/>
  <c r="J22" i="7"/>
  <c r="X20" i="7"/>
  <c r="Y20" i="7" s="1"/>
  <c r="V20" i="7"/>
  <c r="W20" i="7" s="1"/>
  <c r="J20" i="7"/>
  <c r="X24" i="7"/>
  <c r="Y24" i="7" s="1"/>
  <c r="J24" i="7"/>
  <c r="K24" i="7" s="1"/>
  <c r="V24" i="7"/>
  <c r="W24" i="7" s="1"/>
  <c r="V21" i="7"/>
  <c r="W21" i="7" s="1"/>
  <c r="J21" i="7"/>
  <c r="K21" i="7" s="1"/>
  <c r="X21" i="7"/>
  <c r="Y21" i="7" s="1"/>
  <c r="V14" i="7"/>
  <c r="W14" i="7" s="1"/>
  <c r="X14" i="7"/>
  <c r="Y14" i="7" s="1"/>
  <c r="J14" i="7" s="1"/>
  <c r="K14" i="7" s="1"/>
  <c r="X19" i="7"/>
  <c r="Y19" i="7" s="1"/>
  <c r="J19" i="7"/>
  <c r="K19" i="7" s="1"/>
  <c r="V19" i="7"/>
  <c r="W19" i="7" s="1"/>
  <c r="V17" i="7"/>
  <c r="W17" i="7" s="1"/>
  <c r="K17" i="7"/>
  <c r="X17" i="7"/>
  <c r="Y17" i="7" s="1"/>
  <c r="V16" i="7"/>
  <c r="W16" i="7" s="1"/>
  <c r="X16" i="7"/>
  <c r="Y16" i="7" s="1"/>
  <c r="J16" i="7" s="1"/>
  <c r="K16" i="7" s="1"/>
  <c r="V15" i="7"/>
  <c r="X15" i="7"/>
  <c r="Y15" i="7" s="1"/>
  <c r="K22" i="7"/>
  <c r="K20" i="7"/>
  <c r="L18" i="7"/>
  <c r="K10" i="7"/>
  <c r="W15" i="7" l="1"/>
  <c r="J15" i="7" s="1"/>
  <c r="K15" i="7" s="1"/>
  <c r="X18" i="7"/>
  <c r="Y18" i="7" s="1"/>
  <c r="V18" i="7"/>
  <c r="J18" i="7" l="1"/>
  <c r="K18" i="7" s="1"/>
  <c r="K45" i="7" s="1"/>
  <c r="W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佐藤朋紀</author>
  </authors>
  <commentList>
    <comment ref="L14" authorId="0" shapeId="0" xr:uid="{646D5120-E1D0-48EF-8E29-2367BB647857}">
      <text>
        <r>
          <rPr>
            <sz val="18"/>
            <color indexed="81"/>
            <rFont val="MS P ゴシック"/>
            <family val="3"/>
            <charset val="128"/>
          </rPr>
          <t>土曜日が含まれる場合は、休日が表示され、セルが着色表示になります。</t>
        </r>
      </text>
    </comment>
    <comment ref="B15" authorId="0" shapeId="0" xr:uid="{99058B0E-14A0-43C9-AD37-9D6211B281C9}">
      <text>
        <r>
          <rPr>
            <b/>
            <sz val="18"/>
            <color indexed="81"/>
            <rFont val="MS P ゴシック"/>
            <family val="3"/>
            <charset val="128"/>
          </rPr>
          <t>12月28日以前の予約日及び、予約日が宿泊日以降の場合は、セルが着色表示になります。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 xr:uid="{E6F3F90D-C49E-461E-A4E8-8DCCEA010812}">
      <text>
        <r>
          <rPr>
            <b/>
            <sz val="18"/>
            <color indexed="81"/>
            <rFont val="MS P ゴシック"/>
            <family val="3"/>
            <charset val="128"/>
          </rPr>
          <t>1月10日～1月31日以外はセルが着色表示になります。</t>
        </r>
      </text>
    </comment>
    <comment ref="D15" authorId="0" shapeId="0" xr:uid="{E42579C7-60A5-420A-9711-6F0795A939BF}">
      <text>
        <r>
          <rPr>
            <b/>
            <sz val="18"/>
            <color indexed="81"/>
            <rFont val="MS P ゴシック"/>
            <family val="3"/>
            <charset val="128"/>
          </rPr>
          <t>同名のお客様はセルが着色表示になります。</t>
        </r>
        <r>
          <rPr>
            <sz val="18"/>
            <color indexed="81"/>
            <rFont val="MS P ゴシック"/>
            <family val="3"/>
            <charset val="128"/>
          </rPr>
          <t xml:space="preserve">
</t>
        </r>
      </text>
    </comment>
    <comment ref="G15" authorId="0" shapeId="0" xr:uid="{0F5E3D10-5252-480C-97B0-4FF61AF49319}">
      <text>
        <r>
          <rPr>
            <b/>
            <sz val="18"/>
            <color indexed="81"/>
            <rFont val="MS P ゴシック"/>
            <family val="3"/>
            <charset val="128"/>
          </rPr>
          <t>8泊以上はセルが着色表示になります。</t>
        </r>
      </text>
    </comment>
    <comment ref="L15" authorId="0" shapeId="0" xr:uid="{5A20254D-8B94-4433-A6B7-E538F4275ABB}">
      <text>
        <r>
          <rPr>
            <b/>
            <sz val="18"/>
            <color indexed="81"/>
            <rFont val="MS P ゴシック"/>
            <family val="3"/>
            <charset val="128"/>
          </rPr>
          <t>土曜日が含まれる場合は、休日が表示され、セルが着色表示になります。</t>
        </r>
      </text>
    </comment>
  </commentList>
</comments>
</file>

<file path=xl/sharedStrings.xml><?xml version="1.0" encoding="utf-8"?>
<sst xmlns="http://schemas.openxmlformats.org/spreadsheetml/2006/main" count="40" uniqueCount="34">
  <si>
    <t>宿泊日</t>
    <rPh sb="0" eb="3">
      <t>シュクハクビ</t>
    </rPh>
    <phoneticPr fontId="1"/>
  </si>
  <si>
    <t>人数</t>
    <rPh sb="0" eb="2">
      <t>ニンズウ</t>
    </rPh>
    <phoneticPr fontId="1"/>
  </si>
  <si>
    <t>予約日</t>
    <rPh sb="0" eb="2">
      <t>ヨヤク</t>
    </rPh>
    <rPh sb="2" eb="3">
      <t>ビ</t>
    </rPh>
    <phoneticPr fontId="1"/>
  </si>
  <si>
    <t>例①</t>
    <rPh sb="0" eb="1">
      <t>レイ</t>
    </rPh>
    <phoneticPr fontId="1"/>
  </si>
  <si>
    <t>例②</t>
    <rPh sb="0" eb="1">
      <t>レイ</t>
    </rPh>
    <phoneticPr fontId="1"/>
  </si>
  <si>
    <t>※同一グループ内で宿泊代金が異なる場合は、宿泊代金ごとの記入をお願いいたします。</t>
    <rPh sb="1" eb="3">
      <t>ドウイツ</t>
    </rPh>
    <rPh sb="7" eb="8">
      <t>ナイ</t>
    </rPh>
    <rPh sb="9" eb="11">
      <t>シュクハク</t>
    </rPh>
    <rPh sb="11" eb="13">
      <t>ダイキン</t>
    </rPh>
    <rPh sb="14" eb="15">
      <t>コト</t>
    </rPh>
    <rPh sb="17" eb="19">
      <t>バアイ</t>
    </rPh>
    <rPh sb="21" eb="23">
      <t>シュクハク</t>
    </rPh>
    <rPh sb="23" eb="25">
      <t>ダイキン</t>
    </rPh>
    <rPh sb="28" eb="30">
      <t>キニュウ</t>
    </rPh>
    <rPh sb="32" eb="33">
      <t>ネガ</t>
    </rPh>
    <phoneticPr fontId="1"/>
  </si>
  <si>
    <t>泊数</t>
    <rPh sb="0" eb="1">
      <t>ハク</t>
    </rPh>
    <rPh sb="1" eb="2">
      <t>スウ</t>
    </rPh>
    <phoneticPr fontId="1"/>
  </si>
  <si>
    <t>青森美子</t>
    <rPh sb="0" eb="2">
      <t>アオモリ</t>
    </rPh>
    <rPh sb="2" eb="3">
      <t>ビ</t>
    </rPh>
    <rPh sb="3" eb="4">
      <t>コ</t>
    </rPh>
    <phoneticPr fontId="1"/>
  </si>
  <si>
    <t>宿泊施設名：</t>
    <rPh sb="0" eb="2">
      <t>シュクハク</t>
    </rPh>
    <rPh sb="2" eb="4">
      <t>シセツ</t>
    </rPh>
    <rPh sb="4" eb="5">
      <t>ナ</t>
    </rPh>
    <phoneticPr fontId="1"/>
  </si>
  <si>
    <r>
      <t xml:space="preserve">県の割引適用前の
</t>
    </r>
    <r>
      <rPr>
        <b/>
        <u/>
        <sz val="14"/>
        <rFont val="游ゴシック"/>
        <family val="3"/>
        <charset val="128"/>
      </rPr>
      <t>1人泊当たり</t>
    </r>
    <r>
      <rPr>
        <b/>
        <sz val="14"/>
        <rFont val="游ゴシック"/>
        <family val="3"/>
        <charset val="128"/>
      </rPr>
      <t>の
宿泊代金</t>
    </r>
    <rPh sb="0" eb="1">
      <t>ケン</t>
    </rPh>
    <rPh sb="2" eb="4">
      <t>ワリビキ</t>
    </rPh>
    <rPh sb="4" eb="6">
      <t>テキヨウ</t>
    </rPh>
    <rPh sb="6" eb="7">
      <t>マエ</t>
    </rPh>
    <rPh sb="10" eb="11">
      <t>ヒト</t>
    </rPh>
    <rPh sb="11" eb="12">
      <t>ハク</t>
    </rPh>
    <rPh sb="12" eb="13">
      <t>ア</t>
    </rPh>
    <rPh sb="17" eb="19">
      <t>シュクハク</t>
    </rPh>
    <rPh sb="19" eb="21">
      <t>ダイキン</t>
    </rPh>
    <phoneticPr fontId="1"/>
  </si>
  <si>
    <r>
      <rPr>
        <b/>
        <u/>
        <sz val="14"/>
        <rFont val="游ゴシック"/>
        <family val="3"/>
        <charset val="128"/>
      </rPr>
      <t>1人泊当たり</t>
    </r>
    <r>
      <rPr>
        <b/>
        <sz val="14"/>
        <rFont val="游ゴシック"/>
        <family val="3"/>
        <charset val="128"/>
      </rPr>
      <t>の
県のキャンペーン
割引額</t>
    </r>
    <rPh sb="1" eb="2">
      <t>ヒト</t>
    </rPh>
    <rPh sb="2" eb="3">
      <t>ハク</t>
    </rPh>
    <rPh sb="3" eb="4">
      <t>ア</t>
    </rPh>
    <rPh sb="8" eb="9">
      <t>ケン</t>
    </rPh>
    <rPh sb="17" eb="19">
      <t>ワリビキ</t>
    </rPh>
    <rPh sb="19" eb="20">
      <t>ガク</t>
    </rPh>
    <phoneticPr fontId="1"/>
  </si>
  <si>
    <t>代表者名</t>
    <rPh sb="0" eb="3">
      <t>ダイヒョウシャ</t>
    </rPh>
    <rPh sb="3" eb="4">
      <t>メイ</t>
    </rPh>
    <phoneticPr fontId="1"/>
  </si>
  <si>
    <r>
      <t xml:space="preserve">県のキャンペーン
割引合計請求額
</t>
    </r>
    <r>
      <rPr>
        <b/>
        <sz val="13"/>
        <rFont val="游ゴシック"/>
        <family val="3"/>
        <charset val="128"/>
      </rPr>
      <t>（事務局への請求額）</t>
    </r>
    <rPh sb="0" eb="1">
      <t>ケン</t>
    </rPh>
    <rPh sb="9" eb="11">
      <t>ワリビキ</t>
    </rPh>
    <rPh sb="11" eb="13">
      <t>ゴウケイ</t>
    </rPh>
    <rPh sb="13" eb="15">
      <t>セイキュウ</t>
    </rPh>
    <rPh sb="15" eb="16">
      <t>ガク</t>
    </rPh>
    <rPh sb="18" eb="21">
      <t>ジムキョク</t>
    </rPh>
    <rPh sb="23" eb="25">
      <t>セイキュウ</t>
    </rPh>
    <rPh sb="25" eb="26">
      <t>ガク</t>
    </rPh>
    <phoneticPr fontId="1"/>
  </si>
  <si>
    <t>合計（複数枚で提出する場合、1枚ごとに小計を記入してください）</t>
    <rPh sb="0" eb="2">
      <t>ゴウケイ</t>
    </rPh>
    <rPh sb="3" eb="5">
      <t>フクスウ</t>
    </rPh>
    <rPh sb="5" eb="6">
      <t>マイ</t>
    </rPh>
    <rPh sb="7" eb="9">
      <t>テイシュツ</t>
    </rPh>
    <rPh sb="11" eb="13">
      <t>バアイ</t>
    </rPh>
    <rPh sb="15" eb="16">
      <t>マイ</t>
    </rPh>
    <rPh sb="19" eb="21">
      <t>ショウケイ</t>
    </rPh>
    <rPh sb="22" eb="24">
      <t>キニュウ</t>
    </rPh>
    <phoneticPr fontId="1"/>
  </si>
  <si>
    <t>【注意】旅行会社およびOTA（オンライン・トラベル・エージェント）での販売分は含めずにご請求ください。</t>
    <rPh sb="1" eb="3">
      <t>チュウイ</t>
    </rPh>
    <rPh sb="4" eb="6">
      <t>リョコウ</t>
    </rPh>
    <rPh sb="6" eb="8">
      <t>カイシャ</t>
    </rPh>
    <rPh sb="35" eb="37">
      <t>ハンバイ</t>
    </rPh>
    <rPh sb="37" eb="38">
      <t>ブン</t>
    </rPh>
    <rPh sb="39" eb="40">
      <t>フク</t>
    </rPh>
    <rPh sb="44" eb="46">
      <t>セイキュウ</t>
    </rPh>
    <phoneticPr fontId="1"/>
  </si>
  <si>
    <t>代表者の
居住地
（都道府県）</t>
    <rPh sb="0" eb="2">
      <t>ダイヒョウ</t>
    </rPh>
    <rPh sb="2" eb="3">
      <t>シャ</t>
    </rPh>
    <rPh sb="5" eb="8">
      <t>キョジュウチ</t>
    </rPh>
    <rPh sb="10" eb="14">
      <t>トドウフケン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</si>
  <si>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</si>
  <si>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</si>
  <si>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（様式9-2）　青森県おでかけキャンペーン【全国版】　実績報告書</t>
    <rPh sb="1" eb="3">
      <t>ヨウシキ</t>
    </rPh>
    <rPh sb="8" eb="11">
      <t>アオモリケン</t>
    </rPh>
    <rPh sb="22" eb="24">
      <t>ゼンコク</t>
    </rPh>
    <rPh sb="24" eb="25">
      <t>バン</t>
    </rPh>
    <rPh sb="27" eb="29">
      <t>ジッセキ</t>
    </rPh>
    <rPh sb="29" eb="31">
      <t>ホウコク</t>
    </rPh>
    <phoneticPr fontId="1"/>
  </si>
  <si>
    <t>休日
チェック</t>
    <phoneticPr fontId="1"/>
  </si>
  <si>
    <t>記入日：</t>
    <rPh sb="0" eb="2">
      <t>キニュウ</t>
    </rPh>
    <rPh sb="2" eb="3">
      <t>ヒ</t>
    </rPh>
    <phoneticPr fontId="1"/>
  </si>
  <si>
    <t>宿泊人数</t>
    <rPh sb="0" eb="2">
      <t>シュクハク</t>
    </rPh>
    <rPh sb="2" eb="4">
      <t>ニンズウ</t>
    </rPh>
    <phoneticPr fontId="1"/>
  </si>
  <si>
    <t>宿泊人泊数</t>
    <rPh sb="0" eb="2">
      <t>シュクハク</t>
    </rPh>
    <rPh sb="2" eb="3">
      <t>ニン</t>
    </rPh>
    <rPh sb="3" eb="4">
      <t>ハク</t>
    </rPh>
    <rPh sb="4" eb="5">
      <t>スウ</t>
    </rPh>
    <phoneticPr fontId="1"/>
  </si>
  <si>
    <t>東京都</t>
    <rPh sb="0" eb="3">
      <t>トウキョウト</t>
    </rPh>
    <phoneticPr fontId="1"/>
  </si>
  <si>
    <t>※合計で計算する場合は、子供や幼児（無料幼児を含む）を対象とする場合、下記「人数」の欄は、</t>
    <rPh sb="1" eb="3">
      <t>ゴウケイ</t>
    </rPh>
    <rPh sb="4" eb="6">
      <t>ケイサン</t>
    </rPh>
    <rPh sb="8" eb="10">
      <t>バアイ</t>
    </rPh>
    <rPh sb="12" eb="14">
      <t>コドモ</t>
    </rPh>
    <rPh sb="15" eb="17">
      <t>ヨウジ</t>
    </rPh>
    <rPh sb="18" eb="20">
      <t>ムリョウ</t>
    </rPh>
    <rPh sb="20" eb="22">
      <t>ヨウジ</t>
    </rPh>
    <rPh sb="23" eb="24">
      <t>フク</t>
    </rPh>
    <rPh sb="27" eb="29">
      <t>タイショウ</t>
    </rPh>
    <rPh sb="32" eb="34">
      <t>バアイ</t>
    </rPh>
    <rPh sb="35" eb="37">
      <t>カキ</t>
    </rPh>
    <rPh sb="38" eb="40">
      <t>ニンズウ</t>
    </rPh>
    <rPh sb="42" eb="43">
      <t>ラン</t>
    </rPh>
    <phoneticPr fontId="1"/>
  </si>
  <si>
    <t>　子供や幼児（無料幼児を含む）を含めた人数をお書きください。</t>
    <phoneticPr fontId="1"/>
  </si>
  <si>
    <t>例③</t>
    <rPh sb="0" eb="1">
      <t>レイ</t>
    </rPh>
    <phoneticPr fontId="1"/>
  </si>
  <si>
    <t>合計</t>
    <rPh sb="0" eb="2">
      <t>ゴウケイ</t>
    </rPh>
    <phoneticPr fontId="1"/>
  </si>
  <si>
    <t>○</t>
  </si>
  <si>
    <t>　</t>
  </si>
  <si>
    <t>　　　　　合計で計算する場合は、必ず○選択してください</t>
    <rPh sb="5" eb="7">
      <t>ゴウケイ</t>
    </rPh>
    <rPh sb="8" eb="10">
      <t>ケイサン</t>
    </rPh>
    <rPh sb="12" eb="14">
      <t>バアイ</t>
    </rPh>
    <rPh sb="16" eb="17">
      <t>カナラ</t>
    </rPh>
    <rPh sb="19" eb="21">
      <t>センタク</t>
    </rPh>
    <phoneticPr fontId="1"/>
  </si>
  <si>
    <t>全員の合計金額</t>
    <rPh sb="3" eb="5">
      <t>ゴウケイ</t>
    </rPh>
    <rPh sb="5" eb="7">
      <t>キンガク</t>
    </rPh>
    <phoneticPr fontId="1"/>
  </si>
  <si>
    <t>　　割引上限は1人1泊当たり3,000円であることから、3,000円×4名×1泊＝12,000円が割引額となる</t>
    <rPh sb="2" eb="4">
      <t>ワリビキ</t>
    </rPh>
    <rPh sb="4" eb="6">
      <t>ジョウゲン</t>
    </rPh>
    <rPh sb="8" eb="9">
      <t>ヒト</t>
    </rPh>
    <rPh sb="10" eb="11">
      <t>ハク</t>
    </rPh>
    <rPh sb="11" eb="12">
      <t>ア</t>
    </rPh>
    <rPh sb="19" eb="20">
      <t>エン</t>
    </rPh>
    <rPh sb="33" eb="34">
      <t>エン</t>
    </rPh>
    <rPh sb="36" eb="37">
      <t>ナ</t>
    </rPh>
    <rPh sb="39" eb="40">
      <t>ハク</t>
    </rPh>
    <rPh sb="47" eb="48">
      <t>エン</t>
    </rPh>
    <rPh sb="49" eb="51">
      <t>ワリビキ</t>
    </rPh>
    <rPh sb="51" eb="52">
      <t>ガク</t>
    </rPh>
    <phoneticPr fontId="1"/>
  </si>
  <si>
    <t>青森太郎</t>
    <rPh sb="0" eb="2">
      <t>アオモリ</t>
    </rPh>
    <rPh sb="2" eb="4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</si>
</sst>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);[Red]\(#,##0\)"/>
    <numFmt numFmtId="177" formatCode="#,##0_ "/>
    <numFmt numFmtId="178" formatCode="[$]ggge&quot;年&quot;m&quot;月&quot;d&quot;日&quot;;@" x16r2:formatCode16="[$-ja-JP-x-gannen]ggge&quot;年&quot;m&quot;月&quot;d&quot;日&quot;;@"/>
    <numFmt numFmtId="179" formatCode="m/d;@"/>
    <numFmt numFmtId="180" formatCode="aaa"/>
    <numFmt numFmtId="181" formatCode="&quot;¥&quot;#,##0_);[Red]\(&quot;¥&quot;#,##0\)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b/>
      <sz val="26"/>
      <color theme="0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8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u/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b/>
      <sz val="13"/>
      <name val="游ゴシック"/>
      <family val="3"/>
      <charset val="128"/>
    </font>
    <font>
      <b/>
      <sz val="18"/>
      <color rgb="FFFFFF00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theme="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11" fillId="0" borderId="13" xfId="0" applyFont="1" applyFill="1" applyBorder="1" applyAlignment="1">
      <alignment horizontal="right" shrinkToFit="1"/>
    </xf>
    <xf numFmtId="56" fontId="5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56" fontId="13" fillId="3" borderId="1" xfId="0" applyNumberFormat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shrinkToFit="1"/>
    </xf>
    <xf numFmtId="0" fontId="21" fillId="2" borderId="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right"/>
    </xf>
    <xf numFmtId="177" fontId="13" fillId="3" borderId="2" xfId="0" applyNumberFormat="1" applyFont="1" applyFill="1" applyBorder="1" applyAlignment="1">
      <alignment horizontal="right" shrinkToFit="1"/>
    </xf>
    <xf numFmtId="177" fontId="13" fillId="3" borderId="8" xfId="0" applyNumberFormat="1" applyFont="1" applyFill="1" applyBorder="1" applyAlignment="1">
      <alignment horizontal="right" shrinkToFit="1"/>
    </xf>
    <xf numFmtId="38" fontId="13" fillId="3" borderId="2" xfId="1" applyFont="1" applyFill="1" applyBorder="1" applyAlignment="1">
      <alignment horizontal="right" shrinkToFit="1"/>
    </xf>
    <xf numFmtId="176" fontId="5" fillId="0" borderId="9" xfId="0" applyNumberFormat="1" applyFont="1" applyBorder="1" applyAlignment="1">
      <alignment horizontal="right"/>
    </xf>
    <xf numFmtId="38" fontId="5" fillId="0" borderId="2" xfId="1" applyFont="1" applyBorder="1" applyAlignment="1">
      <alignment horizontal="right" shrinkToFit="1"/>
    </xf>
    <xf numFmtId="0" fontId="6" fillId="0" borderId="10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176" fontId="11" fillId="4" borderId="5" xfId="0" applyNumberFormat="1" applyFont="1" applyFill="1" applyBorder="1" applyAlignment="1">
      <alignment horizontal="right" shrinkToFit="1"/>
    </xf>
    <xf numFmtId="0" fontId="2" fillId="0" borderId="0" xfId="0" applyFont="1" applyBorder="1" applyAlignment="1">
      <alignment horizontal="right" shrinkToFit="1"/>
    </xf>
    <xf numFmtId="0" fontId="2" fillId="0" borderId="0" xfId="0" applyFont="1" applyAlignment="1">
      <alignment horizontal="right" shrinkToFit="1"/>
    </xf>
    <xf numFmtId="0" fontId="10" fillId="0" borderId="1" xfId="0" applyFont="1" applyBorder="1" applyAlignment="1">
      <alignment horizontal="center" vertical="center" wrapText="1" shrinkToFit="1"/>
    </xf>
    <xf numFmtId="0" fontId="22" fillId="6" borderId="1" xfId="0" applyFont="1" applyFill="1" applyBorder="1" applyAlignment="1">
      <alignment horizontal="center" vertical="center" wrapText="1" shrinkToFit="1"/>
    </xf>
    <xf numFmtId="0" fontId="13" fillId="3" borderId="23" xfId="0" applyFont="1" applyFill="1" applyBorder="1" applyAlignment="1">
      <alignment horizontal="center" vertical="center" shrinkToFit="1"/>
    </xf>
    <xf numFmtId="5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23" fillId="0" borderId="1" xfId="1" applyNumberFormat="1" applyFont="1" applyFill="1" applyBorder="1" applyAlignment="1" applyProtection="1">
      <alignment horizontal="center" vertical="center" shrinkToFit="1"/>
    </xf>
    <xf numFmtId="180" fontId="23" fillId="0" borderId="1" xfId="1" applyNumberFormat="1" applyFont="1" applyFill="1" applyBorder="1" applyAlignment="1" applyProtection="1">
      <alignment horizontal="center" vertical="center" shrinkToFit="1"/>
    </xf>
    <xf numFmtId="56" fontId="13" fillId="3" borderId="6" xfId="0" applyNumberFormat="1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38" fontId="13" fillId="3" borderId="25" xfId="1" applyFont="1" applyFill="1" applyBorder="1" applyAlignment="1">
      <alignment horizontal="right" shrinkToFit="1"/>
    </xf>
    <xf numFmtId="0" fontId="5" fillId="0" borderId="18" xfId="0" applyFont="1" applyBorder="1" applyAlignment="1">
      <alignment horizontal="center" vertical="center"/>
    </xf>
    <xf numFmtId="56" fontId="5" fillId="0" borderId="24" xfId="0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38" fontId="5" fillId="0" borderId="27" xfId="1" applyFont="1" applyBorder="1" applyAlignment="1">
      <alignment horizontal="right" shrinkToFit="1"/>
    </xf>
    <xf numFmtId="176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176" fontId="5" fillId="0" borderId="31" xfId="0" applyNumberFormat="1" applyFont="1" applyBorder="1" applyAlignment="1">
      <alignment horizontal="right"/>
    </xf>
    <xf numFmtId="176" fontId="6" fillId="0" borderId="3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14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78" fontId="11" fillId="0" borderId="0" xfId="0" applyNumberFormat="1" applyFont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4" fillId="5" borderId="2" xfId="0" applyFont="1" applyFill="1" applyBorder="1" applyAlignment="1">
      <alignment horizontal="left" vertical="center" shrinkToFit="1"/>
    </xf>
    <xf numFmtId="0" fontId="14" fillId="5" borderId="15" xfId="0" applyFont="1" applyFill="1" applyBorder="1" applyAlignment="1">
      <alignment horizontal="left" vertical="center" shrinkToFit="1"/>
    </xf>
    <xf numFmtId="0" fontId="14" fillId="5" borderId="16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17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0" fillId="4" borderId="11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3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strike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EFFBD"/>
      <color rgb="FFCCFF99"/>
      <color rgb="FFFFEBEB"/>
      <color rgb="FFFFCC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microsoft.com/office/2017/10/relationships/person" Target="persons/person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838200</xdr:colOff>
      <xdr:row>11</xdr:row>
      <xdr:rowOff>361950</xdr:rowOff>
    </xdr:from>
    <xdr:to>
      <xdr:col>10</xdr:col>
      <xdr:colOff>533400</xdr:colOff>
      <xdr:row>12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FF9F68E-C793-418A-9677-77ACD4F21B5E}"/>
            </a:ext>
          </a:extLst>
        </xdr:cNvPr>
        <xdr:cNvCxnSpPr/>
      </xdr:nvCxnSpPr>
      <xdr:spPr>
        <a:xfrm flipV="1">
          <a:off x="10648950" y="5886450"/>
          <a:ext cx="1428750" cy="28575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10</xdr:row>
      <xdr:rowOff>152400</xdr:rowOff>
    </xdr:from>
    <xdr:to>
      <xdr:col>7</xdr:col>
      <xdr:colOff>190500</xdr:colOff>
      <xdr:row>11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8F6869A-4F9C-4F0E-B313-53CEA698E0AB}"/>
            </a:ext>
          </a:extLst>
        </xdr:cNvPr>
        <xdr:cNvCxnSpPr/>
      </xdr:nvCxnSpPr>
      <xdr:spPr>
        <a:xfrm>
          <a:off x="6305550" y="5200650"/>
          <a:ext cx="1295400" cy="38100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9"/>
  <sheetViews>
    <sheetView tabSelected="1" view="pageBreakPreview" zoomScale="50" zoomScaleNormal="75" zoomScaleSheetLayoutView="50" workbookViewId="0">
      <selection activeCell="D45" sqref="D45:E45"/>
    </sheetView>
  </sheetViews>
  <sheetFormatPr defaultColWidth="9" defaultRowHeight="25.5"/>
  <cols>
    <col min="1" max="1" width="8.625" style="3" customWidth="1"/>
    <col min="2" max="3" width="16.625" style="1" customWidth="1"/>
    <col min="4" max="4" width="20.625" style="1" customWidth="1"/>
    <col min="5" max="5" width="16.625" style="1" customWidth="1"/>
    <col min="6" max="8" width="8.625" style="1" customWidth="1"/>
    <col min="9" max="10" width="22.625" style="41" customWidth="1"/>
    <col min="11" max="11" width="25.625" style="41" customWidth="1"/>
    <col min="12" max="21" width="14.875" style="2" customWidth="1"/>
    <col min="22" max="22" width="14.875" style="2" hidden="1" customWidth="1"/>
    <col min="23" max="23" width="19.875" style="2" hidden="1" customWidth="1"/>
    <col min="24" max="24" width="14.875" style="2" hidden="1" customWidth="1"/>
    <col min="25" max="25" width="18.375" style="2" hidden="1" customWidth="1"/>
    <col min="26" max="28" width="14.875" style="2" hidden="1" customWidth="1"/>
    <col min="29" max="29" width="12.25" style="2" hidden="1" customWidth="1"/>
    <col min="30" max="44" width="9" style="2" hidden="1" customWidth="1"/>
    <col min="45" max="16384" width="9" style="2"/>
  </cols>
  <sheetData>
    <row r="1" spans="1:44" ht="4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44" ht="30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44" ht="39.950000000000003" customHeight="1">
      <c r="A3" s="77" t="s">
        <v>20</v>
      </c>
      <c r="B3" s="77"/>
      <c r="C3" s="78"/>
      <c r="D3" s="78"/>
      <c r="E3" s="71" t="s">
        <v>8</v>
      </c>
      <c r="F3" s="71"/>
      <c r="G3" s="71"/>
      <c r="H3" s="71"/>
      <c r="I3" s="71"/>
      <c r="J3" s="71"/>
      <c r="K3" s="71"/>
      <c r="L3" s="71"/>
    </row>
    <row r="4" spans="1:44" ht="20.100000000000001" customHeight="1">
      <c r="A4" s="4"/>
      <c r="B4" s="4"/>
      <c r="C4" s="4"/>
      <c r="D4" s="4"/>
      <c r="E4" s="5"/>
      <c r="F4" s="5"/>
      <c r="G4" s="5"/>
      <c r="H4" s="6"/>
      <c r="I4" s="31"/>
      <c r="J4" s="31"/>
      <c r="K4" s="31"/>
    </row>
    <row r="5" spans="1:44" s="7" customFormat="1" ht="30" customHeight="1">
      <c r="A5" s="87" t="s">
        <v>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44" s="7" customFormat="1" ht="30" customHeight="1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44" s="7" customFormat="1" ht="30" customHeight="1" thickBot="1">
      <c r="A7" s="88" t="s">
        <v>25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44" s="7" customFormat="1" ht="75.75" customHeight="1" thickTop="1">
      <c r="A8" s="95"/>
      <c r="B8" s="93" t="s">
        <v>2</v>
      </c>
      <c r="C8" s="93" t="s">
        <v>0</v>
      </c>
      <c r="D8" s="93" t="s">
        <v>11</v>
      </c>
      <c r="E8" s="97" t="s">
        <v>15</v>
      </c>
      <c r="F8" s="74" t="s">
        <v>1</v>
      </c>
      <c r="G8" s="74" t="s">
        <v>6</v>
      </c>
      <c r="H8" s="74" t="s">
        <v>27</v>
      </c>
      <c r="I8" s="42" t="s">
        <v>9</v>
      </c>
      <c r="J8" s="79" t="s">
        <v>10</v>
      </c>
      <c r="K8" s="89" t="s">
        <v>12</v>
      </c>
      <c r="L8" s="91" t="s">
        <v>19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44" s="7" customFormat="1" ht="57.75" customHeight="1">
      <c r="A9" s="96"/>
      <c r="B9" s="94"/>
      <c r="C9" s="94"/>
      <c r="D9" s="94"/>
      <c r="E9" s="98"/>
      <c r="F9" s="75"/>
      <c r="G9" s="75"/>
      <c r="H9" s="75"/>
      <c r="I9" s="43" t="s">
        <v>31</v>
      </c>
      <c r="J9" s="80"/>
      <c r="K9" s="90"/>
      <c r="L9" s="92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44" s="8" customFormat="1" ht="36.950000000000003" customHeight="1">
      <c r="A10" s="24" t="s">
        <v>3</v>
      </c>
      <c r="B10" s="25">
        <v>44923</v>
      </c>
      <c r="C10" s="25">
        <v>44936</v>
      </c>
      <c r="D10" s="24" t="s">
        <v>7</v>
      </c>
      <c r="E10" s="26" t="s">
        <v>23</v>
      </c>
      <c r="F10" s="24">
        <v>4</v>
      </c>
      <c r="G10" s="26">
        <v>1</v>
      </c>
      <c r="H10" s="26"/>
      <c r="I10" s="32">
        <v>3000</v>
      </c>
      <c r="J10" s="68">
        <f t="shared" ref="J10" si="0">_xlfn.IFS(AND($H10="○",$L10="休日"),$Y10,$H10="○",$W10,$L10="休日",$AD10,$I10&gt;=15000,3000,$I10&gt;=3000,INT($I10*0.2),$I10&lt;3000,0)</f>
        <v>600</v>
      </c>
      <c r="K10" s="33">
        <f>J10*F10*G10</f>
        <v>2400</v>
      </c>
      <c r="L10" s="18" t="str">
        <f>IF(COUNTIF(AE10:AR10,"*土*"),"休日","")</f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45">
        <f>IF(AND($H10="○",$L10=""),ROUNDDOWN($I10*0.2,0),0)</f>
        <v>0</v>
      </c>
      <c r="W10" s="45">
        <f>_xlfn.IFS($V10/$F10/$G10&gt;=3000,3000*$F10*$G10,$V10/$F10/$G10&gt;=600,$V10,$V10/$F10/$G10&lt;600,0)</f>
        <v>0</v>
      </c>
      <c r="X10" s="45">
        <f>IF(AND($H10="○",$L10="休日"),ROUNDDOWN($I10*0.2,0),0)</f>
        <v>0</v>
      </c>
      <c r="Y10" s="46">
        <f>_xlfn.IFS($X10/$F10/$G10&gt;=3000,3000*$F10*$G10,$X10/$F10/$G10&gt;=400,$X10,$X10/$F10/$G10&lt;400,0)</f>
        <v>0</v>
      </c>
      <c r="Z10" s="47">
        <f>_xlfn.IFS($AA10&lt;400,0,$AA10&gt;=3000,3000,$AA10&gt;=400,$AA10,$AA10&lt;400,0)</f>
        <v>0</v>
      </c>
      <c r="AA10" s="47">
        <f>_xlfn.IFS($I10&lt;4000,0,$I10&gt;=4000,INT($I10/$F10/$G10*0.2))</f>
        <v>0</v>
      </c>
      <c r="AB10" s="47">
        <f>_xlfn.IFS($AC10&lt;2000,0,$AC10&gt;=3000,3000,$AC10&gt;=2000,$AC10,$AC10&lt;2000,0)</f>
        <v>0</v>
      </c>
      <c r="AC10" s="47">
        <f>_xlfn.IFS($I10&lt;4000,0,$I10&gt;=4000,INT($I10/$F10/$G10*0.2))</f>
        <v>0</v>
      </c>
      <c r="AD10" s="47">
        <f>_xlfn.IFS($I10&gt;=15000,3000,$I10&gt;=2000,INT($I10*0.2),$I10&lt;2000,0)</f>
        <v>600</v>
      </c>
      <c r="AE10" s="48">
        <f>IFERROR(IF(G10&gt;=1,C10,""),"")</f>
        <v>44936</v>
      </c>
      <c r="AF10" s="49" t="str">
        <f t="shared" ref="AF10:AF13" si="1">TEXT(AE10,"aaa")</f>
        <v>火</v>
      </c>
      <c r="AG10" s="48" t="str">
        <f>IFERROR(IF(G10&gt;=2,C10+1,""),"")</f>
        <v/>
      </c>
      <c r="AH10" s="49" t="str">
        <f t="shared" ref="AH10:AH13" si="2">TEXT(AG10,"aaa")</f>
        <v/>
      </c>
      <c r="AI10" s="48" t="str">
        <f>IFERROR(IF(G10&gt;=3,C10+2,""),"")</f>
        <v/>
      </c>
      <c r="AJ10" s="49" t="str">
        <f t="shared" ref="AJ10:AJ13" si="3">TEXT(AI10,"aaa")</f>
        <v/>
      </c>
      <c r="AK10" s="48" t="str">
        <f>IFERROR(IF(G10&gt;=4,C10+3,""),"")</f>
        <v/>
      </c>
      <c r="AL10" s="49" t="str">
        <f t="shared" ref="AL10:AL13" si="4">TEXT(AK10,"aaa")</f>
        <v/>
      </c>
      <c r="AM10" s="48" t="str">
        <f>IFERROR(IF(G10&gt;=5,C10+4,""),"")</f>
        <v/>
      </c>
      <c r="AN10" s="49" t="str">
        <f t="shared" ref="AN10:AN13" si="5">TEXT(AM10,"aaa")</f>
        <v/>
      </c>
      <c r="AO10" s="48" t="str">
        <f>IFERROR(IF(G10&gt;=6,C10+5,""),"")</f>
        <v/>
      </c>
      <c r="AP10" s="49" t="str">
        <f t="shared" ref="AP10:AP13" si="6">TEXT(AO10,"aaa")</f>
        <v/>
      </c>
      <c r="AQ10" s="48" t="str">
        <f>IFERROR(IF(G10&gt;=7,C10+6,""),"")</f>
        <v/>
      </c>
      <c r="AR10" s="49" t="str">
        <f t="shared" ref="AR10:AR13" si="7">TEXT(AQ10,"aaa")</f>
        <v/>
      </c>
    </row>
    <row r="11" spans="1:44" s="8" customFormat="1" ht="36.950000000000003" customHeight="1">
      <c r="A11" s="84" t="s">
        <v>30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19"/>
      <c r="N11" s="19"/>
      <c r="O11" s="19"/>
      <c r="P11" s="19"/>
      <c r="Q11" s="19"/>
      <c r="R11" s="19"/>
      <c r="S11" s="19"/>
      <c r="T11" s="19"/>
      <c r="U11" s="19"/>
      <c r="V11" s="45">
        <f t="shared" ref="V11:V44" si="8">IF(AND($H11="○",$L11=""),ROUNDDOWN($I11*0.2,0),0)</f>
        <v>0</v>
      </c>
      <c r="W11" s="45" t="e">
        <f t="shared" ref="W11:W44" si="9">_xlfn.IFS($V11/$F11/$G11&gt;=3000,3000*$F11*$G11,$V11/$F11/$G11&gt;=600,$V11,$V11/$F11/$G11&lt;600,0)</f>
        <v>#DIV/0!</v>
      </c>
      <c r="X11" s="45">
        <f t="shared" ref="X11:X44" si="10">IF(AND($H11="○",$L11="休日"),ROUNDDOWN($I11*0.2,0),0)</f>
        <v>0</v>
      </c>
      <c r="Y11" s="46" t="e">
        <f t="shared" ref="Y11:Y44" si="11">_xlfn.IFS($X11/$F11/$G11&gt;=3000,3000*$F11*$G11,$X11/$F11/$G11&gt;=400,$X11,$X11/$F11/$G11&lt;400,0)</f>
        <v>#DIV/0!</v>
      </c>
      <c r="Z11" s="47">
        <f t="shared" ref="Z11:Z44" si="12">_xlfn.IFS($AA11&lt;400,0,$AA11&gt;=3000,3000,$AA11&gt;=400,$AA11,$AA11&lt;400,0)</f>
        <v>0</v>
      </c>
      <c r="AA11" s="47">
        <f t="shared" ref="AA11:AA44" si="13">_xlfn.IFS($I11&lt;4000,0,$I11&gt;=4000,INT($I11/$F11/$G11*0.2))</f>
        <v>0</v>
      </c>
      <c r="AB11" s="47">
        <f>_xlfn.IFS($AC11&lt;2000,0,$AC11&gt;=3000,3000,$AC11&gt;=2000,$AC11,$AC11&lt;2000,0)</f>
        <v>0</v>
      </c>
      <c r="AC11" s="47">
        <f t="shared" ref="AC11:AC44" si="14">_xlfn.IFS($I11&lt;4000,0,$I11&gt;=4000,INT($I11/$F11/$G11*0.2))</f>
        <v>0</v>
      </c>
      <c r="AD11" s="47">
        <f t="shared" ref="AD11:AD44" si="15">_xlfn.IFS($I11&gt;=15000,3000,$I11&gt;=2000,INT($I11*0.2),$I11&lt;2000,0)</f>
        <v>0</v>
      </c>
      <c r="AE11" s="48"/>
      <c r="AF11" s="49"/>
      <c r="AG11" s="48"/>
      <c r="AH11" s="49"/>
      <c r="AI11" s="48"/>
      <c r="AJ11" s="49"/>
      <c r="AK11" s="48"/>
      <c r="AL11" s="49"/>
      <c r="AM11" s="48"/>
      <c r="AN11" s="49"/>
      <c r="AO11" s="48"/>
      <c r="AP11" s="49"/>
      <c r="AQ11" s="48"/>
      <c r="AR11" s="49"/>
    </row>
    <row r="12" spans="1:44" s="8" customFormat="1" ht="36.950000000000003" customHeight="1">
      <c r="A12" s="24" t="s">
        <v>4</v>
      </c>
      <c r="B12" s="25">
        <v>44930</v>
      </c>
      <c r="C12" s="25">
        <v>44937</v>
      </c>
      <c r="D12" s="24" t="s">
        <v>7</v>
      </c>
      <c r="E12" s="26" t="s">
        <v>16</v>
      </c>
      <c r="F12" s="24">
        <v>4</v>
      </c>
      <c r="G12" s="26">
        <v>1</v>
      </c>
      <c r="H12" s="29" t="s">
        <v>28</v>
      </c>
      <c r="I12" s="34">
        <v>80000</v>
      </c>
      <c r="J12" s="68">
        <f t="shared" ref="J12" si="16">_xlfn.IFS(AND($H12="○",$L12="休日"),$Y12,$H12="○",$W12,$L12="休日",$AD12,$I12&gt;=15000,3000,$I12&gt;=3000,INT($I12*0.2),$I12&lt;3000,0)</f>
        <v>12000</v>
      </c>
      <c r="K12" s="64">
        <f>IF($H12="○",$J12,$F12*$G12*$J12)</f>
        <v>12000</v>
      </c>
      <c r="L12" s="18" t="str">
        <f>IF(COUNTIF(AE12:AR12,"*土*"),"休日","")</f>
        <v/>
      </c>
      <c r="M12" s="19"/>
      <c r="N12" s="19"/>
      <c r="O12" s="19"/>
      <c r="P12" s="19"/>
      <c r="Q12" s="19"/>
      <c r="R12" s="19"/>
      <c r="S12" s="19"/>
      <c r="T12" s="19"/>
      <c r="U12" s="19"/>
      <c r="V12" s="45">
        <f>IF(AND($H12="○",$L12=""),ROUNDDOWN($I12*0.2,0),0)</f>
        <v>16000</v>
      </c>
      <c r="W12" s="45">
        <f t="shared" si="9"/>
        <v>12000</v>
      </c>
      <c r="X12" s="45">
        <f>IF(AND($H12="○",$L12="休日"),ROUNDDOWN($I12*0.2,0),0)</f>
        <v>0</v>
      </c>
      <c r="Y12" s="46">
        <f>_xlfn.IFS($X12/$F12/$G12&gt;=3000,3000*$F12*$G12,$X12/$F12/$G12&gt;=400,$X12,$X12/$F12/$G12&lt;400,0)</f>
        <v>0</v>
      </c>
      <c r="Z12" s="47">
        <f>_xlfn.IFS($AA12&lt;400,0,$AA12&gt;=3000,3000,$AA12&gt;=400,$AA12,$AA12&lt;400,0)</f>
        <v>3000</v>
      </c>
      <c r="AA12" s="47">
        <f>_xlfn.IFS($I12&lt;4000,0,$I12&gt;=4000,INT($I12/$F12/$G12*0.2))</f>
        <v>4000</v>
      </c>
      <c r="AB12" s="47">
        <f>_xlfn.IFS($AC12&lt;2000,0,$AC12&gt;=3000,3000,$AC12&gt;=2000,$AC12,$AC12&lt;2000,0)</f>
        <v>3000</v>
      </c>
      <c r="AC12" s="47">
        <f t="shared" si="14"/>
        <v>4000</v>
      </c>
      <c r="AD12" s="47">
        <f>_xlfn.IFS($I12&gt;=15000,3000,$I12&gt;=2000,INT($I12*0.2),$I12&lt;2000,0)</f>
        <v>3000</v>
      </c>
      <c r="AE12" s="48">
        <f t="shared" ref="AE12:AE24" si="17">IFERROR(IF(G12&gt;=1,C12,""),"")</f>
        <v>44937</v>
      </c>
      <c r="AF12" s="49" t="str">
        <f t="shared" si="1"/>
        <v>水</v>
      </c>
      <c r="AG12" s="48" t="str">
        <f t="shared" ref="AG12:AG24" si="18">IFERROR(IF(G12&gt;=2,C12+1,""),"")</f>
        <v/>
      </c>
      <c r="AH12" s="49" t="str">
        <f t="shared" si="2"/>
        <v/>
      </c>
      <c r="AI12" s="48" t="str">
        <f t="shared" ref="AI12:AI24" si="19">IFERROR(IF(G12&gt;=3,C12+2,""),"")</f>
        <v/>
      </c>
      <c r="AJ12" s="49" t="str">
        <f t="shared" si="3"/>
        <v/>
      </c>
      <c r="AK12" s="48" t="str">
        <f t="shared" ref="AK12:AK24" si="20">IFERROR(IF(G12&gt;=4,C12+3,""),"")</f>
        <v/>
      </c>
      <c r="AL12" s="49" t="str">
        <f t="shared" si="4"/>
        <v/>
      </c>
      <c r="AM12" s="48" t="str">
        <f t="shared" ref="AM12:AM24" si="21">IFERROR(IF(G12&gt;=5,C12+4,""),"")</f>
        <v/>
      </c>
      <c r="AN12" s="49" t="str">
        <f t="shared" si="5"/>
        <v/>
      </c>
      <c r="AO12" s="48" t="str">
        <f t="shared" ref="AO12:AO24" si="22">IFERROR(IF(G12&gt;=6,C12+5,""),"")</f>
        <v/>
      </c>
      <c r="AP12" s="49" t="str">
        <f t="shared" si="6"/>
        <v/>
      </c>
      <c r="AQ12" s="48" t="str">
        <f t="shared" ref="AQ12:AQ24" si="23">IFERROR(IF(G12&gt;=7,C12+6,""),"")</f>
        <v/>
      </c>
      <c r="AR12" s="49" t="str">
        <f t="shared" si="7"/>
        <v/>
      </c>
    </row>
    <row r="13" spans="1:44" s="8" customFormat="1" ht="36.950000000000003" customHeight="1">
      <c r="A13" s="81" t="s">
        <v>32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  <c r="L13" s="18" t="str">
        <f>IF(COUNTIF(AE13:AR13,"*土*"),"休日","　")</f>
        <v>　</v>
      </c>
      <c r="M13" s="19"/>
      <c r="N13" s="19"/>
      <c r="O13" s="19"/>
      <c r="P13" s="19"/>
      <c r="Q13" s="19"/>
      <c r="R13" s="19"/>
      <c r="S13" s="19"/>
      <c r="T13" s="19"/>
      <c r="U13" s="19"/>
      <c r="V13" s="45">
        <f t="shared" si="8"/>
        <v>0</v>
      </c>
      <c r="W13" s="45" t="e">
        <f t="shared" si="9"/>
        <v>#DIV/0!</v>
      </c>
      <c r="X13" s="45">
        <f t="shared" si="10"/>
        <v>0</v>
      </c>
      <c r="Y13" s="46" t="e">
        <f t="shared" si="11"/>
        <v>#DIV/0!</v>
      </c>
      <c r="Z13" s="47">
        <f t="shared" si="12"/>
        <v>0</v>
      </c>
      <c r="AA13" s="47">
        <f t="shared" si="13"/>
        <v>0</v>
      </c>
      <c r="AB13" s="47">
        <f t="shared" ref="AB13:AB44" si="24">_xlfn.IFS($AC13&lt;2000,0,$AC13&gt;=3000,3000,$AC13&gt;=2000,$AC13,$AC13&lt;2000,0)</f>
        <v>0</v>
      </c>
      <c r="AC13" s="47">
        <f t="shared" si="14"/>
        <v>0</v>
      </c>
      <c r="AD13" s="47">
        <f t="shared" si="15"/>
        <v>0</v>
      </c>
      <c r="AE13" s="48" t="str">
        <f t="shared" si="17"/>
        <v/>
      </c>
      <c r="AF13" s="49" t="str">
        <f t="shared" si="1"/>
        <v/>
      </c>
      <c r="AG13" s="48" t="str">
        <f t="shared" si="18"/>
        <v/>
      </c>
      <c r="AH13" s="49" t="str">
        <f t="shared" si="2"/>
        <v/>
      </c>
      <c r="AI13" s="48" t="str">
        <f t="shared" si="19"/>
        <v/>
      </c>
      <c r="AJ13" s="49" t="str">
        <f t="shared" si="3"/>
        <v/>
      </c>
      <c r="AK13" s="48" t="str">
        <f t="shared" si="20"/>
        <v/>
      </c>
      <c r="AL13" s="49" t="str">
        <f t="shared" si="4"/>
        <v/>
      </c>
      <c r="AM13" s="48" t="str">
        <f t="shared" si="21"/>
        <v/>
      </c>
      <c r="AN13" s="49" t="str">
        <f t="shared" si="5"/>
        <v/>
      </c>
      <c r="AO13" s="48" t="str">
        <f t="shared" si="22"/>
        <v/>
      </c>
      <c r="AP13" s="49" t="str">
        <f t="shared" si="6"/>
        <v/>
      </c>
      <c r="AQ13" s="48" t="str">
        <f t="shared" si="23"/>
        <v/>
      </c>
      <c r="AR13" s="49" t="str">
        <f t="shared" si="7"/>
        <v/>
      </c>
    </row>
    <row r="14" spans="1:44" s="9" customFormat="1" ht="36.950000000000003" customHeight="1" thickBot="1">
      <c r="A14" s="44" t="s">
        <v>26</v>
      </c>
      <c r="B14" s="50">
        <v>44936</v>
      </c>
      <c r="C14" s="50">
        <v>44940</v>
      </c>
      <c r="D14" s="51" t="s">
        <v>33</v>
      </c>
      <c r="E14" s="52" t="s">
        <v>17</v>
      </c>
      <c r="F14" s="51">
        <v>3</v>
      </c>
      <c r="G14" s="52">
        <v>1</v>
      </c>
      <c r="H14" s="53" t="s">
        <v>28</v>
      </c>
      <c r="I14" s="54">
        <v>6000</v>
      </c>
      <c r="J14" s="68">
        <f t="shared" ref="J14:J44" si="25">_xlfn.IFS(AND($H14="○",$L14="休日"),$Y14,$H14="○",$W14,$L14="休日",$AD14,$I14&gt;=15000,3000,$I14&gt;=3000,INT($I14*0.2),$I14&lt;3000,0)</f>
        <v>1200</v>
      </c>
      <c r="K14" s="65">
        <f>IF($H14="○",$J14,$F14*$G14*$J14)</f>
        <v>1200</v>
      </c>
      <c r="L14" s="55" t="str">
        <f>IF(COUNTIF(AE14:AR14,"*土*"),"休日","")</f>
        <v>休日</v>
      </c>
      <c r="M14" s="19"/>
      <c r="N14" s="19"/>
      <c r="O14" s="19"/>
      <c r="P14" s="19"/>
      <c r="Q14" s="19"/>
      <c r="R14" s="19"/>
      <c r="S14" s="19"/>
      <c r="T14" s="19"/>
      <c r="U14" s="19"/>
      <c r="V14" s="45">
        <f t="shared" si="8"/>
        <v>0</v>
      </c>
      <c r="W14" s="45">
        <f t="shared" si="9"/>
        <v>0</v>
      </c>
      <c r="X14" s="45">
        <f t="shared" si="10"/>
        <v>1200</v>
      </c>
      <c r="Y14" s="46">
        <f>_xlfn.IFS($X14/$F14/$G14&gt;=3000,3000*$F14*$G14,$X14/$F14/$G14&gt;=400,$X14,$X14/$F14/$G14&lt;400,0)</f>
        <v>1200</v>
      </c>
      <c r="Z14" s="47">
        <f t="shared" si="12"/>
        <v>400</v>
      </c>
      <c r="AA14" s="47">
        <f t="shared" si="13"/>
        <v>400</v>
      </c>
      <c r="AB14" s="47">
        <f t="shared" si="24"/>
        <v>0</v>
      </c>
      <c r="AC14" s="47">
        <f t="shared" si="14"/>
        <v>400</v>
      </c>
      <c r="AD14" s="47">
        <f t="shared" si="15"/>
        <v>1200</v>
      </c>
      <c r="AE14" s="48">
        <f t="shared" si="17"/>
        <v>44940</v>
      </c>
      <c r="AF14" s="49" t="str">
        <f>TEXT(AE14,"aaa")</f>
        <v>土</v>
      </c>
      <c r="AG14" s="48" t="str">
        <f t="shared" si="18"/>
        <v/>
      </c>
      <c r="AH14" s="49" t="str">
        <f>TEXT(AG14,"aaa")</f>
        <v/>
      </c>
      <c r="AI14" s="48" t="str">
        <f t="shared" si="19"/>
        <v/>
      </c>
      <c r="AJ14" s="49" t="str">
        <f>TEXT(AI14,"aaa")</f>
        <v/>
      </c>
      <c r="AK14" s="48" t="str">
        <f t="shared" si="20"/>
        <v/>
      </c>
      <c r="AL14" s="49" t="str">
        <f>TEXT(AK14,"aaa")</f>
        <v/>
      </c>
      <c r="AM14" s="48" t="str">
        <f t="shared" si="21"/>
        <v/>
      </c>
      <c r="AN14" s="49" t="str">
        <f>TEXT(AM14,"aaa")</f>
        <v/>
      </c>
      <c r="AO14" s="48" t="str">
        <f t="shared" si="22"/>
        <v/>
      </c>
      <c r="AP14" s="49" t="str">
        <f>TEXT(AO14,"aaa")</f>
        <v/>
      </c>
      <c r="AQ14" s="48" t="str">
        <f t="shared" si="23"/>
        <v/>
      </c>
      <c r="AR14" s="49" t="str">
        <f>TEXT(AQ14,"aaa")</f>
        <v/>
      </c>
    </row>
    <row r="15" spans="1:44" s="9" customFormat="1" ht="36.950000000000003" customHeight="1">
      <c r="A15" s="28">
        <v>1</v>
      </c>
      <c r="B15" s="56"/>
      <c r="C15" s="56"/>
      <c r="D15" s="57"/>
      <c r="E15" s="57"/>
      <c r="F15" s="58"/>
      <c r="G15" s="59"/>
      <c r="H15" s="60" t="s">
        <v>29</v>
      </c>
      <c r="I15" s="61"/>
      <c r="J15" s="66">
        <f>_xlfn.IFS(AND($H15="○",$L15="休日"),$Y15,$H15="○",$W15,$L15="休日",$AD15,$I15&gt;=15000,3000,$I15&gt;=3000,INT($I15*0.2),$I15&lt;3000,0)</f>
        <v>0</v>
      </c>
      <c r="K15" s="62">
        <f>IF($H15="○",$J15,$F15*$G15*$J15)</f>
        <v>0</v>
      </c>
      <c r="L15" s="63" t="str">
        <f t="shared" ref="L15:L24" si="26">IF(COUNTIF(AE15:AR15,"*土*"),"休日","")</f>
        <v/>
      </c>
      <c r="M15" s="19"/>
      <c r="N15" s="19"/>
      <c r="O15" s="19"/>
      <c r="P15" s="19"/>
      <c r="Q15" s="19"/>
      <c r="R15" s="19"/>
      <c r="S15" s="19"/>
      <c r="T15" s="19"/>
      <c r="U15" s="19"/>
      <c r="V15" s="45">
        <f t="shared" si="8"/>
        <v>0</v>
      </c>
      <c r="W15" s="45" t="e">
        <f t="shared" si="9"/>
        <v>#DIV/0!</v>
      </c>
      <c r="X15" s="45">
        <f t="shared" si="10"/>
        <v>0</v>
      </c>
      <c r="Y15" s="46" t="e">
        <f t="shared" si="11"/>
        <v>#DIV/0!</v>
      </c>
      <c r="Z15" s="47">
        <f t="shared" si="12"/>
        <v>0</v>
      </c>
      <c r="AA15" s="47">
        <f t="shared" si="13"/>
        <v>0</v>
      </c>
      <c r="AB15" s="47">
        <f t="shared" si="24"/>
        <v>0</v>
      </c>
      <c r="AC15" s="47">
        <f t="shared" si="14"/>
        <v>0</v>
      </c>
      <c r="AD15" s="47">
        <f t="shared" si="15"/>
        <v>0</v>
      </c>
      <c r="AE15" s="48" t="str">
        <f t="shared" si="17"/>
        <v/>
      </c>
      <c r="AF15" s="49" t="str">
        <f t="shared" ref="AF15:AF24" si="27">TEXT(AE15,"aaa")</f>
        <v/>
      </c>
      <c r="AG15" s="48" t="str">
        <f t="shared" si="18"/>
        <v/>
      </c>
      <c r="AH15" s="49" t="str">
        <f t="shared" ref="AH15:AH24" si="28">TEXT(AG15,"aaa")</f>
        <v/>
      </c>
      <c r="AI15" s="48" t="str">
        <f t="shared" si="19"/>
        <v/>
      </c>
      <c r="AJ15" s="49" t="str">
        <f t="shared" ref="AJ15:AJ24" si="29">TEXT(AI15,"aaa")</f>
        <v/>
      </c>
      <c r="AK15" s="48" t="str">
        <f t="shared" si="20"/>
        <v/>
      </c>
      <c r="AL15" s="49" t="str">
        <f t="shared" ref="AL15:AL24" si="30">TEXT(AK15,"aaa")</f>
        <v/>
      </c>
      <c r="AM15" s="48" t="str">
        <f t="shared" si="21"/>
        <v/>
      </c>
      <c r="AN15" s="49" t="str">
        <f t="shared" ref="AN15:AN24" si="31">TEXT(AM15,"aaa")</f>
        <v/>
      </c>
      <c r="AO15" s="48" t="str">
        <f t="shared" si="22"/>
        <v/>
      </c>
      <c r="AP15" s="49" t="str">
        <f t="shared" ref="AP15:AP24" si="32">TEXT(AO15,"aaa")</f>
        <v/>
      </c>
      <c r="AQ15" s="48" t="str">
        <f t="shared" si="23"/>
        <v/>
      </c>
      <c r="AR15" s="49" t="str">
        <f t="shared" ref="AR15:AR24" si="33">TEXT(AQ15,"aaa")</f>
        <v/>
      </c>
    </row>
    <row r="16" spans="1:44" s="9" customFormat="1" ht="36.950000000000003" customHeight="1">
      <c r="A16" s="10">
        <v>2</v>
      </c>
      <c r="B16" s="13"/>
      <c r="C16" s="13"/>
      <c r="D16" s="14"/>
      <c r="E16" s="14"/>
      <c r="F16" s="15"/>
      <c r="G16" s="17"/>
      <c r="H16" s="27"/>
      <c r="I16" s="36"/>
      <c r="J16" s="67">
        <f t="shared" si="25"/>
        <v>0</v>
      </c>
      <c r="K16" s="35">
        <f t="shared" ref="K16:K44" si="34">IF($H16="○",$J16,$F16*$G16*$J16)</f>
        <v>0</v>
      </c>
      <c r="L16" s="18" t="str">
        <f t="shared" si="26"/>
        <v/>
      </c>
      <c r="M16" s="19"/>
      <c r="N16" s="19"/>
      <c r="O16" s="19"/>
      <c r="P16" s="19"/>
      <c r="Q16" s="19"/>
      <c r="R16" s="19"/>
      <c r="S16" s="19"/>
      <c r="T16" s="19"/>
      <c r="U16" s="19"/>
      <c r="V16" s="45">
        <f t="shared" si="8"/>
        <v>0</v>
      </c>
      <c r="W16" s="45" t="e">
        <f t="shared" si="9"/>
        <v>#DIV/0!</v>
      </c>
      <c r="X16" s="45">
        <f t="shared" si="10"/>
        <v>0</v>
      </c>
      <c r="Y16" s="46" t="e">
        <f t="shared" si="11"/>
        <v>#DIV/0!</v>
      </c>
      <c r="Z16" s="47">
        <f t="shared" si="12"/>
        <v>0</v>
      </c>
      <c r="AA16" s="47">
        <f t="shared" si="13"/>
        <v>0</v>
      </c>
      <c r="AB16" s="47">
        <f t="shared" si="24"/>
        <v>0</v>
      </c>
      <c r="AC16" s="47">
        <f t="shared" si="14"/>
        <v>0</v>
      </c>
      <c r="AD16" s="47">
        <f t="shared" si="15"/>
        <v>0</v>
      </c>
      <c r="AE16" s="48" t="str">
        <f t="shared" si="17"/>
        <v/>
      </c>
      <c r="AF16" s="49" t="str">
        <f t="shared" si="27"/>
        <v/>
      </c>
      <c r="AG16" s="48" t="str">
        <f t="shared" si="18"/>
        <v/>
      </c>
      <c r="AH16" s="49" t="str">
        <f t="shared" si="28"/>
        <v/>
      </c>
      <c r="AI16" s="48" t="str">
        <f t="shared" si="19"/>
        <v/>
      </c>
      <c r="AJ16" s="49" t="str">
        <f t="shared" si="29"/>
        <v/>
      </c>
      <c r="AK16" s="48" t="str">
        <f t="shared" si="20"/>
        <v/>
      </c>
      <c r="AL16" s="49" t="str">
        <f t="shared" si="30"/>
        <v/>
      </c>
      <c r="AM16" s="48" t="str">
        <f t="shared" si="21"/>
        <v/>
      </c>
      <c r="AN16" s="49" t="str">
        <f t="shared" si="31"/>
        <v/>
      </c>
      <c r="AO16" s="48" t="str">
        <f t="shared" si="22"/>
        <v/>
      </c>
      <c r="AP16" s="49" t="str">
        <f t="shared" si="32"/>
        <v/>
      </c>
      <c r="AQ16" s="48" t="str">
        <f t="shared" si="23"/>
        <v/>
      </c>
      <c r="AR16" s="49" t="str">
        <f t="shared" si="33"/>
        <v/>
      </c>
    </row>
    <row r="17" spans="1:44" s="9" customFormat="1" ht="36.950000000000003" customHeight="1">
      <c r="A17" s="10">
        <v>3</v>
      </c>
      <c r="B17" s="13"/>
      <c r="C17" s="13"/>
      <c r="D17" s="14"/>
      <c r="E17" s="14"/>
      <c r="F17" s="15"/>
      <c r="G17" s="16"/>
      <c r="H17" s="27"/>
      <c r="I17" s="36"/>
      <c r="J17" s="67">
        <f>_xlfn.IFS(AND($H17="○",$L17="休日"),$Y17,$H17="○",$W17,$L17="休日",$AD17,$I17&gt;=15000,3000,$I17&gt;=3000,INT($I17*0.2),$I17&lt;3000,0)</f>
        <v>0</v>
      </c>
      <c r="K17" s="35">
        <f t="shared" si="34"/>
        <v>0</v>
      </c>
      <c r="L17" s="18" t="str">
        <f t="shared" si="26"/>
        <v/>
      </c>
      <c r="M17" s="19"/>
      <c r="N17" s="19"/>
      <c r="O17" s="19"/>
      <c r="P17" s="19"/>
      <c r="Q17" s="19"/>
      <c r="R17" s="19"/>
      <c r="S17" s="19"/>
      <c r="T17" s="19"/>
      <c r="U17" s="19"/>
      <c r="V17" s="45">
        <f t="shared" si="8"/>
        <v>0</v>
      </c>
      <c r="W17" s="45" t="e">
        <f t="shared" si="9"/>
        <v>#DIV/0!</v>
      </c>
      <c r="X17" s="45">
        <f t="shared" si="10"/>
        <v>0</v>
      </c>
      <c r="Y17" s="46" t="e">
        <f t="shared" si="11"/>
        <v>#DIV/0!</v>
      </c>
      <c r="Z17" s="47">
        <f t="shared" si="12"/>
        <v>0</v>
      </c>
      <c r="AA17" s="47">
        <f t="shared" si="13"/>
        <v>0</v>
      </c>
      <c r="AB17" s="47">
        <f t="shared" si="24"/>
        <v>0</v>
      </c>
      <c r="AC17" s="47">
        <f t="shared" si="14"/>
        <v>0</v>
      </c>
      <c r="AD17" s="47">
        <f t="shared" si="15"/>
        <v>0</v>
      </c>
      <c r="AE17" s="48" t="str">
        <f t="shared" si="17"/>
        <v/>
      </c>
      <c r="AF17" s="49" t="str">
        <f t="shared" si="27"/>
        <v/>
      </c>
      <c r="AG17" s="48" t="str">
        <f t="shared" si="18"/>
        <v/>
      </c>
      <c r="AH17" s="49" t="str">
        <f t="shared" si="28"/>
        <v/>
      </c>
      <c r="AI17" s="48" t="str">
        <f t="shared" si="19"/>
        <v/>
      </c>
      <c r="AJ17" s="49" t="str">
        <f t="shared" si="29"/>
        <v/>
      </c>
      <c r="AK17" s="48" t="str">
        <f t="shared" si="20"/>
        <v/>
      </c>
      <c r="AL17" s="49" t="str">
        <f t="shared" si="30"/>
        <v/>
      </c>
      <c r="AM17" s="48" t="str">
        <f t="shared" si="21"/>
        <v/>
      </c>
      <c r="AN17" s="49" t="str">
        <f t="shared" si="31"/>
        <v/>
      </c>
      <c r="AO17" s="48" t="str">
        <f t="shared" si="22"/>
        <v/>
      </c>
      <c r="AP17" s="49" t="str">
        <f t="shared" si="32"/>
        <v/>
      </c>
      <c r="AQ17" s="48" t="str">
        <f t="shared" si="23"/>
        <v/>
      </c>
      <c r="AR17" s="49" t="str">
        <f t="shared" si="33"/>
        <v/>
      </c>
    </row>
    <row r="18" spans="1:44" s="9" customFormat="1" ht="36.950000000000003" customHeight="1">
      <c r="A18" s="10">
        <v>4</v>
      </c>
      <c r="B18" s="13"/>
      <c r="C18" s="13"/>
      <c r="D18" s="14"/>
      <c r="E18" s="14"/>
      <c r="F18" s="15"/>
      <c r="G18" s="16"/>
      <c r="H18" s="27"/>
      <c r="I18" s="36"/>
      <c r="J18" s="67">
        <f>_xlfn.IFS(AND($H18="○",$L18="休日"),$Y18,$H18="○",$W18,$L18="休日",$AD18,$I18&gt;=15000,3000,$I18&gt;=3000,INT($I18*0.2),$I18&lt;3000,0)</f>
        <v>0</v>
      </c>
      <c r="K18" s="35">
        <f t="shared" si="34"/>
        <v>0</v>
      </c>
      <c r="L18" s="18" t="str">
        <f t="shared" si="26"/>
        <v/>
      </c>
      <c r="M18" s="19"/>
      <c r="N18" s="19"/>
      <c r="O18" s="19"/>
      <c r="P18" s="19"/>
      <c r="Q18" s="19"/>
      <c r="R18" s="19"/>
      <c r="S18" s="19"/>
      <c r="T18" s="19"/>
      <c r="U18" s="19"/>
      <c r="V18" s="45">
        <f t="shared" si="8"/>
        <v>0</v>
      </c>
      <c r="W18" s="45" t="e">
        <f t="shared" si="9"/>
        <v>#DIV/0!</v>
      </c>
      <c r="X18" s="45">
        <f t="shared" si="10"/>
        <v>0</v>
      </c>
      <c r="Y18" s="46" t="e">
        <f>_xlfn.IFS($X18/$F18/$G18&gt;=3000,3000*$F18*$G18,$X18/$F18/$G18&gt;=400,$X18,$X18/$F18/$G18&lt;400,0)</f>
        <v>#DIV/0!</v>
      </c>
      <c r="Z18" s="47">
        <f t="shared" si="12"/>
        <v>0</v>
      </c>
      <c r="AA18" s="47">
        <f t="shared" si="13"/>
        <v>0</v>
      </c>
      <c r="AB18" s="47">
        <f t="shared" si="24"/>
        <v>0</v>
      </c>
      <c r="AC18" s="47">
        <f t="shared" si="14"/>
        <v>0</v>
      </c>
      <c r="AD18" s="47">
        <f>_xlfn.IFS($I18&gt;=15000,3000,$I18&gt;=2000,INT($I18*0.2),$I18&lt;2000,0)</f>
        <v>0</v>
      </c>
      <c r="AE18" s="48" t="str">
        <f t="shared" si="17"/>
        <v/>
      </c>
      <c r="AF18" s="49" t="str">
        <f t="shared" si="27"/>
        <v/>
      </c>
      <c r="AG18" s="48" t="str">
        <f t="shared" si="18"/>
        <v/>
      </c>
      <c r="AH18" s="49" t="str">
        <f t="shared" si="28"/>
        <v/>
      </c>
      <c r="AI18" s="48" t="str">
        <f t="shared" si="19"/>
        <v/>
      </c>
      <c r="AJ18" s="49" t="str">
        <f t="shared" si="29"/>
        <v/>
      </c>
      <c r="AK18" s="48" t="str">
        <f t="shared" si="20"/>
        <v/>
      </c>
      <c r="AL18" s="49" t="str">
        <f t="shared" si="30"/>
        <v/>
      </c>
      <c r="AM18" s="48" t="str">
        <f t="shared" si="21"/>
        <v/>
      </c>
      <c r="AN18" s="49" t="str">
        <f t="shared" si="31"/>
        <v/>
      </c>
      <c r="AO18" s="48" t="str">
        <f t="shared" si="22"/>
        <v/>
      </c>
      <c r="AP18" s="49" t="str">
        <f t="shared" si="32"/>
        <v/>
      </c>
      <c r="AQ18" s="48" t="str">
        <f t="shared" si="23"/>
        <v/>
      </c>
      <c r="AR18" s="49" t="str">
        <f t="shared" si="33"/>
        <v/>
      </c>
    </row>
    <row r="19" spans="1:44" s="9" customFormat="1" ht="36.950000000000003" customHeight="1">
      <c r="A19" s="10">
        <v>5</v>
      </c>
      <c r="B19" s="13"/>
      <c r="C19" s="13"/>
      <c r="D19" s="14"/>
      <c r="E19" s="14"/>
      <c r="F19" s="15"/>
      <c r="G19" s="16"/>
      <c r="H19" s="27"/>
      <c r="I19" s="36"/>
      <c r="J19" s="67">
        <f t="shared" si="25"/>
        <v>0</v>
      </c>
      <c r="K19" s="35">
        <f t="shared" si="34"/>
        <v>0</v>
      </c>
      <c r="L19" s="18" t="str">
        <f t="shared" si="26"/>
        <v/>
      </c>
      <c r="M19" s="19"/>
      <c r="N19" s="19"/>
      <c r="O19" s="19"/>
      <c r="P19" s="19"/>
      <c r="Q19" s="19"/>
      <c r="R19" s="19"/>
      <c r="S19" s="19"/>
      <c r="T19" s="19"/>
      <c r="U19" s="19"/>
      <c r="V19" s="45">
        <f t="shared" si="8"/>
        <v>0</v>
      </c>
      <c r="W19" s="45" t="e">
        <f t="shared" si="9"/>
        <v>#DIV/0!</v>
      </c>
      <c r="X19" s="45">
        <f t="shared" si="10"/>
        <v>0</v>
      </c>
      <c r="Y19" s="46" t="e">
        <f t="shared" si="11"/>
        <v>#DIV/0!</v>
      </c>
      <c r="Z19" s="47">
        <f t="shared" si="12"/>
        <v>0</v>
      </c>
      <c r="AA19" s="47">
        <f t="shared" si="13"/>
        <v>0</v>
      </c>
      <c r="AB19" s="47">
        <f t="shared" si="24"/>
        <v>0</v>
      </c>
      <c r="AC19" s="47">
        <f t="shared" si="14"/>
        <v>0</v>
      </c>
      <c r="AD19" s="47">
        <f t="shared" si="15"/>
        <v>0</v>
      </c>
      <c r="AE19" s="48" t="str">
        <f t="shared" si="17"/>
        <v/>
      </c>
      <c r="AF19" s="49" t="str">
        <f t="shared" si="27"/>
        <v/>
      </c>
      <c r="AG19" s="48" t="str">
        <f t="shared" si="18"/>
        <v/>
      </c>
      <c r="AH19" s="49" t="str">
        <f t="shared" si="28"/>
        <v/>
      </c>
      <c r="AI19" s="48" t="str">
        <f t="shared" si="19"/>
        <v/>
      </c>
      <c r="AJ19" s="49" t="str">
        <f t="shared" si="29"/>
        <v/>
      </c>
      <c r="AK19" s="48" t="str">
        <f t="shared" si="20"/>
        <v/>
      </c>
      <c r="AL19" s="49" t="str">
        <f t="shared" si="30"/>
        <v/>
      </c>
      <c r="AM19" s="48" t="str">
        <f t="shared" si="21"/>
        <v/>
      </c>
      <c r="AN19" s="49" t="str">
        <f t="shared" si="31"/>
        <v/>
      </c>
      <c r="AO19" s="48" t="str">
        <f t="shared" si="22"/>
        <v/>
      </c>
      <c r="AP19" s="49" t="str">
        <f t="shared" si="32"/>
        <v/>
      </c>
      <c r="AQ19" s="48" t="str">
        <f t="shared" si="23"/>
        <v/>
      </c>
      <c r="AR19" s="49" t="str">
        <f t="shared" si="33"/>
        <v/>
      </c>
    </row>
    <row r="20" spans="1:44" s="9" customFormat="1" ht="36.950000000000003" customHeight="1">
      <c r="A20" s="10">
        <v>6</v>
      </c>
      <c r="B20" s="13"/>
      <c r="C20" s="13"/>
      <c r="D20" s="14"/>
      <c r="E20" s="14"/>
      <c r="F20" s="15"/>
      <c r="G20" s="16"/>
      <c r="H20" s="27"/>
      <c r="I20" s="36"/>
      <c r="J20" s="67">
        <f t="shared" si="25"/>
        <v>0</v>
      </c>
      <c r="K20" s="35">
        <f t="shared" si="34"/>
        <v>0</v>
      </c>
      <c r="L20" s="18" t="str">
        <f t="shared" si="26"/>
        <v/>
      </c>
      <c r="M20" s="19"/>
      <c r="N20" s="19"/>
      <c r="O20" s="19"/>
      <c r="P20" s="19"/>
      <c r="Q20" s="19"/>
      <c r="R20" s="19"/>
      <c r="S20" s="19"/>
      <c r="T20" s="19"/>
      <c r="U20" s="19"/>
      <c r="V20" s="45">
        <f t="shared" si="8"/>
        <v>0</v>
      </c>
      <c r="W20" s="45" t="e">
        <f t="shared" si="9"/>
        <v>#DIV/0!</v>
      </c>
      <c r="X20" s="45">
        <f t="shared" si="10"/>
        <v>0</v>
      </c>
      <c r="Y20" s="46" t="e">
        <f t="shared" si="11"/>
        <v>#DIV/0!</v>
      </c>
      <c r="Z20" s="47">
        <f t="shared" si="12"/>
        <v>0</v>
      </c>
      <c r="AA20" s="47">
        <f t="shared" si="13"/>
        <v>0</v>
      </c>
      <c r="AB20" s="47">
        <f t="shared" si="24"/>
        <v>0</v>
      </c>
      <c r="AC20" s="47">
        <f t="shared" si="14"/>
        <v>0</v>
      </c>
      <c r="AD20" s="47">
        <f t="shared" si="15"/>
        <v>0</v>
      </c>
      <c r="AE20" s="48" t="str">
        <f t="shared" si="17"/>
        <v/>
      </c>
      <c r="AF20" s="49" t="str">
        <f t="shared" si="27"/>
        <v/>
      </c>
      <c r="AG20" s="48" t="str">
        <f t="shared" si="18"/>
        <v/>
      </c>
      <c r="AH20" s="49" t="str">
        <f t="shared" si="28"/>
        <v/>
      </c>
      <c r="AI20" s="48" t="str">
        <f t="shared" si="19"/>
        <v/>
      </c>
      <c r="AJ20" s="49" t="str">
        <f t="shared" si="29"/>
        <v/>
      </c>
      <c r="AK20" s="48" t="str">
        <f t="shared" si="20"/>
        <v/>
      </c>
      <c r="AL20" s="49" t="str">
        <f t="shared" si="30"/>
        <v/>
      </c>
      <c r="AM20" s="48" t="str">
        <f t="shared" si="21"/>
        <v/>
      </c>
      <c r="AN20" s="49" t="str">
        <f t="shared" si="31"/>
        <v/>
      </c>
      <c r="AO20" s="48" t="str">
        <f t="shared" si="22"/>
        <v/>
      </c>
      <c r="AP20" s="49" t="str">
        <f t="shared" si="32"/>
        <v/>
      </c>
      <c r="AQ20" s="48" t="str">
        <f t="shared" si="23"/>
        <v/>
      </c>
      <c r="AR20" s="49" t="str">
        <f t="shared" si="33"/>
        <v/>
      </c>
    </row>
    <row r="21" spans="1:44" s="9" customFormat="1" ht="36.950000000000003" customHeight="1">
      <c r="A21" s="10">
        <v>7</v>
      </c>
      <c r="B21" s="13"/>
      <c r="C21" s="13"/>
      <c r="D21" s="14"/>
      <c r="E21" s="14"/>
      <c r="F21" s="15"/>
      <c r="G21" s="16"/>
      <c r="H21" s="27" t="s">
        <v>29</v>
      </c>
      <c r="I21" s="36"/>
      <c r="J21" s="67">
        <f t="shared" si="25"/>
        <v>0</v>
      </c>
      <c r="K21" s="35">
        <f t="shared" si="34"/>
        <v>0</v>
      </c>
      <c r="L21" s="18" t="str">
        <f t="shared" si="26"/>
        <v/>
      </c>
      <c r="M21" s="19"/>
      <c r="N21" s="19"/>
      <c r="O21" s="19"/>
      <c r="P21" s="19"/>
      <c r="Q21" s="19"/>
      <c r="R21" s="19"/>
      <c r="S21" s="19"/>
      <c r="T21" s="19"/>
      <c r="U21" s="19"/>
      <c r="V21" s="45">
        <f t="shared" si="8"/>
        <v>0</v>
      </c>
      <c r="W21" s="45" t="e">
        <f t="shared" si="9"/>
        <v>#DIV/0!</v>
      </c>
      <c r="X21" s="45">
        <f t="shared" si="10"/>
        <v>0</v>
      </c>
      <c r="Y21" s="46" t="e">
        <f t="shared" si="11"/>
        <v>#DIV/0!</v>
      </c>
      <c r="Z21" s="47">
        <f t="shared" si="12"/>
        <v>0</v>
      </c>
      <c r="AA21" s="47">
        <f t="shared" si="13"/>
        <v>0</v>
      </c>
      <c r="AB21" s="47">
        <f t="shared" si="24"/>
        <v>0</v>
      </c>
      <c r="AC21" s="47">
        <f t="shared" si="14"/>
        <v>0</v>
      </c>
      <c r="AD21" s="47">
        <f t="shared" si="15"/>
        <v>0</v>
      </c>
      <c r="AE21" s="48" t="str">
        <f t="shared" si="17"/>
        <v/>
      </c>
      <c r="AF21" s="49" t="str">
        <f t="shared" si="27"/>
        <v/>
      </c>
      <c r="AG21" s="48" t="str">
        <f t="shared" si="18"/>
        <v/>
      </c>
      <c r="AH21" s="49" t="str">
        <f t="shared" si="28"/>
        <v/>
      </c>
      <c r="AI21" s="48" t="str">
        <f t="shared" si="19"/>
        <v/>
      </c>
      <c r="AJ21" s="49" t="str">
        <f t="shared" si="29"/>
        <v/>
      </c>
      <c r="AK21" s="48" t="str">
        <f t="shared" si="20"/>
        <v/>
      </c>
      <c r="AL21" s="49" t="str">
        <f t="shared" si="30"/>
        <v/>
      </c>
      <c r="AM21" s="48" t="str">
        <f t="shared" si="21"/>
        <v/>
      </c>
      <c r="AN21" s="49" t="str">
        <f t="shared" si="31"/>
        <v/>
      </c>
      <c r="AO21" s="48" t="str">
        <f t="shared" si="22"/>
        <v/>
      </c>
      <c r="AP21" s="49" t="str">
        <f t="shared" si="32"/>
        <v/>
      </c>
      <c r="AQ21" s="48" t="str">
        <f t="shared" si="23"/>
        <v/>
      </c>
      <c r="AR21" s="49" t="str">
        <f t="shared" si="33"/>
        <v/>
      </c>
    </row>
    <row r="22" spans="1:44" s="9" customFormat="1" ht="36.950000000000003" customHeight="1">
      <c r="A22" s="10">
        <v>8</v>
      </c>
      <c r="B22" s="13"/>
      <c r="C22" s="13"/>
      <c r="D22" s="14"/>
      <c r="E22" s="14"/>
      <c r="F22" s="15"/>
      <c r="G22" s="16"/>
      <c r="H22" s="27" t="s">
        <v>29</v>
      </c>
      <c r="I22" s="36"/>
      <c r="J22" s="67">
        <f t="shared" si="25"/>
        <v>0</v>
      </c>
      <c r="K22" s="35">
        <f t="shared" si="34"/>
        <v>0</v>
      </c>
      <c r="L22" s="18" t="str">
        <f t="shared" si="26"/>
        <v/>
      </c>
      <c r="M22" s="19"/>
      <c r="N22" s="19"/>
      <c r="O22" s="19"/>
      <c r="P22" s="19"/>
      <c r="Q22" s="19"/>
      <c r="R22" s="19"/>
      <c r="S22" s="19"/>
      <c r="T22" s="19"/>
      <c r="U22" s="19"/>
      <c r="V22" s="45">
        <f t="shared" si="8"/>
        <v>0</v>
      </c>
      <c r="W22" s="45" t="e">
        <f t="shared" si="9"/>
        <v>#DIV/0!</v>
      </c>
      <c r="X22" s="45">
        <f t="shared" si="10"/>
        <v>0</v>
      </c>
      <c r="Y22" s="46" t="e">
        <f t="shared" si="11"/>
        <v>#DIV/0!</v>
      </c>
      <c r="Z22" s="47">
        <f t="shared" si="12"/>
        <v>0</v>
      </c>
      <c r="AA22" s="47">
        <f t="shared" si="13"/>
        <v>0</v>
      </c>
      <c r="AB22" s="47">
        <f t="shared" si="24"/>
        <v>0</v>
      </c>
      <c r="AC22" s="47">
        <f t="shared" si="14"/>
        <v>0</v>
      </c>
      <c r="AD22" s="47">
        <f t="shared" si="15"/>
        <v>0</v>
      </c>
      <c r="AE22" s="48" t="str">
        <f t="shared" si="17"/>
        <v/>
      </c>
      <c r="AF22" s="49" t="str">
        <f t="shared" si="27"/>
        <v/>
      </c>
      <c r="AG22" s="48" t="str">
        <f t="shared" si="18"/>
        <v/>
      </c>
      <c r="AH22" s="49" t="str">
        <f t="shared" si="28"/>
        <v/>
      </c>
      <c r="AI22" s="48" t="str">
        <f t="shared" si="19"/>
        <v/>
      </c>
      <c r="AJ22" s="49" t="str">
        <f t="shared" si="29"/>
        <v/>
      </c>
      <c r="AK22" s="48" t="str">
        <f t="shared" si="20"/>
        <v/>
      </c>
      <c r="AL22" s="49" t="str">
        <f t="shared" si="30"/>
        <v/>
      </c>
      <c r="AM22" s="48" t="str">
        <f t="shared" si="21"/>
        <v/>
      </c>
      <c r="AN22" s="49" t="str">
        <f t="shared" si="31"/>
        <v/>
      </c>
      <c r="AO22" s="48" t="str">
        <f t="shared" si="22"/>
        <v/>
      </c>
      <c r="AP22" s="49" t="str">
        <f t="shared" si="32"/>
        <v/>
      </c>
      <c r="AQ22" s="48" t="str">
        <f t="shared" si="23"/>
        <v/>
      </c>
      <c r="AR22" s="49" t="str">
        <f t="shared" si="33"/>
        <v/>
      </c>
    </row>
    <row r="23" spans="1:44" s="9" customFormat="1" ht="36.950000000000003" customHeight="1">
      <c r="A23" s="10">
        <v>9</v>
      </c>
      <c r="B23" s="13"/>
      <c r="C23" s="13"/>
      <c r="D23" s="14"/>
      <c r="E23" s="14"/>
      <c r="F23" s="15"/>
      <c r="G23" s="16"/>
      <c r="H23" s="27" t="s">
        <v>29</v>
      </c>
      <c r="I23" s="36"/>
      <c r="J23" s="67">
        <f t="shared" si="25"/>
        <v>0</v>
      </c>
      <c r="K23" s="35">
        <f t="shared" si="34"/>
        <v>0</v>
      </c>
      <c r="L23" s="18" t="str">
        <f t="shared" si="26"/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45">
        <f t="shared" si="8"/>
        <v>0</v>
      </c>
      <c r="W23" s="45" t="e">
        <f t="shared" si="9"/>
        <v>#DIV/0!</v>
      </c>
      <c r="X23" s="45">
        <f t="shared" si="10"/>
        <v>0</v>
      </c>
      <c r="Y23" s="46" t="e">
        <f t="shared" si="11"/>
        <v>#DIV/0!</v>
      </c>
      <c r="Z23" s="47">
        <f t="shared" si="12"/>
        <v>0</v>
      </c>
      <c r="AA23" s="47">
        <f t="shared" si="13"/>
        <v>0</v>
      </c>
      <c r="AB23" s="47">
        <f t="shared" si="24"/>
        <v>0</v>
      </c>
      <c r="AC23" s="47">
        <f t="shared" si="14"/>
        <v>0</v>
      </c>
      <c r="AD23" s="47">
        <f t="shared" si="15"/>
        <v>0</v>
      </c>
      <c r="AE23" s="48" t="str">
        <f t="shared" si="17"/>
        <v/>
      </c>
      <c r="AF23" s="49" t="str">
        <f t="shared" si="27"/>
        <v/>
      </c>
      <c r="AG23" s="48" t="str">
        <f t="shared" si="18"/>
        <v/>
      </c>
      <c r="AH23" s="49" t="str">
        <f t="shared" si="28"/>
        <v/>
      </c>
      <c r="AI23" s="48" t="str">
        <f t="shared" si="19"/>
        <v/>
      </c>
      <c r="AJ23" s="49" t="str">
        <f t="shared" si="29"/>
        <v/>
      </c>
      <c r="AK23" s="48" t="str">
        <f t="shared" si="20"/>
        <v/>
      </c>
      <c r="AL23" s="49" t="str">
        <f t="shared" si="30"/>
        <v/>
      </c>
      <c r="AM23" s="48" t="str">
        <f t="shared" si="21"/>
        <v/>
      </c>
      <c r="AN23" s="49" t="str">
        <f t="shared" si="31"/>
        <v/>
      </c>
      <c r="AO23" s="48" t="str">
        <f t="shared" si="22"/>
        <v/>
      </c>
      <c r="AP23" s="49" t="str">
        <f t="shared" si="32"/>
        <v/>
      </c>
      <c r="AQ23" s="48" t="str">
        <f t="shared" si="23"/>
        <v/>
      </c>
      <c r="AR23" s="49" t="str">
        <f t="shared" si="33"/>
        <v/>
      </c>
    </row>
    <row r="24" spans="1:44" s="9" customFormat="1" ht="36.950000000000003" customHeight="1">
      <c r="A24" s="10">
        <v>10</v>
      </c>
      <c r="B24" s="13"/>
      <c r="C24" s="13"/>
      <c r="D24" s="14"/>
      <c r="E24" s="14"/>
      <c r="F24" s="15"/>
      <c r="G24" s="16"/>
      <c r="H24" s="27" t="s">
        <v>29</v>
      </c>
      <c r="I24" s="36"/>
      <c r="J24" s="67">
        <f t="shared" si="25"/>
        <v>0</v>
      </c>
      <c r="K24" s="35">
        <f t="shared" si="34"/>
        <v>0</v>
      </c>
      <c r="L24" s="18" t="str">
        <f t="shared" si="26"/>
        <v/>
      </c>
      <c r="M24" s="19"/>
      <c r="N24" s="19"/>
      <c r="O24" s="19"/>
      <c r="P24" s="19"/>
      <c r="Q24" s="19"/>
      <c r="R24" s="19"/>
      <c r="S24" s="19"/>
      <c r="T24" s="19"/>
      <c r="U24" s="19"/>
      <c r="V24" s="45">
        <f t="shared" si="8"/>
        <v>0</v>
      </c>
      <c r="W24" s="45" t="e">
        <f t="shared" si="9"/>
        <v>#DIV/0!</v>
      </c>
      <c r="X24" s="45">
        <f t="shared" si="10"/>
        <v>0</v>
      </c>
      <c r="Y24" s="46" t="e">
        <f t="shared" si="11"/>
        <v>#DIV/0!</v>
      </c>
      <c r="Z24" s="47">
        <f t="shared" si="12"/>
        <v>0</v>
      </c>
      <c r="AA24" s="47">
        <f t="shared" si="13"/>
        <v>0</v>
      </c>
      <c r="AB24" s="47">
        <f t="shared" si="24"/>
        <v>0</v>
      </c>
      <c r="AC24" s="47">
        <f t="shared" si="14"/>
        <v>0</v>
      </c>
      <c r="AD24" s="47">
        <f t="shared" si="15"/>
        <v>0</v>
      </c>
      <c r="AE24" s="48" t="str">
        <f t="shared" si="17"/>
        <v/>
      </c>
      <c r="AF24" s="49" t="str">
        <f t="shared" si="27"/>
        <v/>
      </c>
      <c r="AG24" s="48" t="str">
        <f t="shared" si="18"/>
        <v/>
      </c>
      <c r="AH24" s="49" t="str">
        <f t="shared" si="28"/>
        <v/>
      </c>
      <c r="AI24" s="48" t="str">
        <f t="shared" si="19"/>
        <v/>
      </c>
      <c r="AJ24" s="49" t="str">
        <f t="shared" si="29"/>
        <v/>
      </c>
      <c r="AK24" s="48" t="str">
        <f t="shared" si="20"/>
        <v/>
      </c>
      <c r="AL24" s="49" t="str">
        <f t="shared" si="30"/>
        <v/>
      </c>
      <c r="AM24" s="48" t="str">
        <f t="shared" si="21"/>
        <v/>
      </c>
      <c r="AN24" s="49" t="str">
        <f t="shared" si="31"/>
        <v/>
      </c>
      <c r="AO24" s="48" t="str">
        <f t="shared" si="22"/>
        <v/>
      </c>
      <c r="AP24" s="49" t="str">
        <f t="shared" si="32"/>
        <v/>
      </c>
      <c r="AQ24" s="48" t="str">
        <f t="shared" si="23"/>
        <v/>
      </c>
      <c r="AR24" s="49" t="str">
        <f t="shared" si="33"/>
        <v/>
      </c>
    </row>
    <row r="25" spans="1:44" s="9" customFormat="1" ht="36.950000000000003" customHeight="1">
      <c r="A25" s="10">
        <v>11</v>
      </c>
      <c r="B25" s="13"/>
      <c r="C25" s="13"/>
      <c r="D25" s="14"/>
      <c r="E25" s="14"/>
      <c r="F25" s="15"/>
      <c r="G25" s="16"/>
      <c r="H25" s="27"/>
      <c r="I25" s="36"/>
      <c r="J25" s="67">
        <f t="shared" si="25"/>
        <v>0</v>
      </c>
      <c r="K25" s="35">
        <f t="shared" si="34"/>
        <v>0</v>
      </c>
      <c r="L25" s="18" t="str">
        <f t="shared" ref="L25:L44" si="35">IF(COUNTIF(AE25:AR25,"*土*"),"休日","")</f>
        <v/>
      </c>
      <c r="M25" s="19"/>
      <c r="N25" s="19"/>
      <c r="O25" s="19"/>
      <c r="P25" s="19"/>
      <c r="Q25" s="19"/>
      <c r="R25" s="19"/>
      <c r="S25" s="19"/>
      <c r="T25" s="19"/>
      <c r="U25" s="19"/>
      <c r="V25" s="45">
        <f t="shared" si="8"/>
        <v>0</v>
      </c>
      <c r="W25" s="45" t="e">
        <f t="shared" si="9"/>
        <v>#DIV/0!</v>
      </c>
      <c r="X25" s="45">
        <f t="shared" si="10"/>
        <v>0</v>
      </c>
      <c r="Y25" s="46" t="e">
        <f t="shared" si="11"/>
        <v>#DIV/0!</v>
      </c>
      <c r="Z25" s="47">
        <f t="shared" si="12"/>
        <v>0</v>
      </c>
      <c r="AA25" s="47">
        <f t="shared" si="13"/>
        <v>0</v>
      </c>
      <c r="AB25" s="47">
        <f t="shared" si="24"/>
        <v>0</v>
      </c>
      <c r="AC25" s="47">
        <f t="shared" si="14"/>
        <v>0</v>
      </c>
      <c r="AD25" s="47">
        <f t="shared" si="15"/>
        <v>0</v>
      </c>
      <c r="AE25" s="48" t="str">
        <f t="shared" ref="AE25:AE44" si="36">IFERROR(IF(G25&gt;=1,C25,""),"")</f>
        <v/>
      </c>
      <c r="AF25" s="49" t="str">
        <f t="shared" ref="AF25:AF44" si="37">TEXT(AE25,"aaa")</f>
        <v/>
      </c>
      <c r="AG25" s="48" t="str">
        <f t="shared" ref="AG25:AG44" si="38">IFERROR(IF(G25&gt;=2,C25+1,""),"")</f>
        <v/>
      </c>
      <c r="AH25" s="49" t="str">
        <f t="shared" ref="AH25:AH44" si="39">TEXT(AG25,"aaa")</f>
        <v/>
      </c>
      <c r="AI25" s="48" t="str">
        <f t="shared" ref="AI25:AI44" si="40">IFERROR(IF(G25&gt;=3,C25+2,""),"")</f>
        <v/>
      </c>
      <c r="AJ25" s="49" t="str">
        <f t="shared" ref="AJ25:AJ44" si="41">TEXT(AI25,"aaa")</f>
        <v/>
      </c>
      <c r="AK25" s="48" t="str">
        <f t="shared" ref="AK25:AK44" si="42">IFERROR(IF(G25&gt;=4,C25+3,""),"")</f>
        <v/>
      </c>
      <c r="AL25" s="49" t="str">
        <f t="shared" ref="AL25:AL44" si="43">TEXT(AK25,"aaa")</f>
        <v/>
      </c>
      <c r="AM25" s="48" t="str">
        <f t="shared" ref="AM25:AM44" si="44">IFERROR(IF(G25&gt;=5,C25+4,""),"")</f>
        <v/>
      </c>
      <c r="AN25" s="49" t="str">
        <f t="shared" ref="AN25:AN44" si="45">TEXT(AM25,"aaa")</f>
        <v/>
      </c>
      <c r="AO25" s="48" t="str">
        <f t="shared" ref="AO25:AO44" si="46">IFERROR(IF(G25&gt;=6,C25+5,""),"")</f>
        <v/>
      </c>
      <c r="AP25" s="49" t="str">
        <f t="shared" ref="AP25:AP44" si="47">TEXT(AO25,"aaa")</f>
        <v/>
      </c>
      <c r="AQ25" s="48" t="str">
        <f t="shared" ref="AQ25:AQ44" si="48">IFERROR(IF(G25&gt;=7,C25+6,""),"")</f>
        <v/>
      </c>
      <c r="AR25" s="49" t="str">
        <f t="shared" ref="AR25:AR44" si="49">TEXT(AQ25,"aaa")</f>
        <v/>
      </c>
    </row>
    <row r="26" spans="1:44" s="9" customFormat="1" ht="36.950000000000003" customHeight="1">
      <c r="A26" s="10">
        <v>12</v>
      </c>
      <c r="B26" s="13"/>
      <c r="C26" s="13"/>
      <c r="D26" s="14"/>
      <c r="E26" s="14"/>
      <c r="F26" s="15"/>
      <c r="G26" s="16"/>
      <c r="H26" s="27"/>
      <c r="I26" s="36"/>
      <c r="J26" s="67">
        <f t="shared" si="25"/>
        <v>0</v>
      </c>
      <c r="K26" s="35">
        <f t="shared" si="34"/>
        <v>0</v>
      </c>
      <c r="L26" s="18" t="str">
        <f t="shared" si="35"/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45">
        <f t="shared" si="8"/>
        <v>0</v>
      </c>
      <c r="W26" s="45" t="e">
        <f t="shared" si="9"/>
        <v>#DIV/0!</v>
      </c>
      <c r="X26" s="45">
        <f t="shared" si="10"/>
        <v>0</v>
      </c>
      <c r="Y26" s="46" t="e">
        <f t="shared" si="11"/>
        <v>#DIV/0!</v>
      </c>
      <c r="Z26" s="47">
        <f t="shared" si="12"/>
        <v>0</v>
      </c>
      <c r="AA26" s="47">
        <f t="shared" si="13"/>
        <v>0</v>
      </c>
      <c r="AB26" s="47">
        <f t="shared" si="24"/>
        <v>0</v>
      </c>
      <c r="AC26" s="47">
        <f t="shared" si="14"/>
        <v>0</v>
      </c>
      <c r="AD26" s="47">
        <f t="shared" si="15"/>
        <v>0</v>
      </c>
      <c r="AE26" s="48" t="str">
        <f t="shared" si="36"/>
        <v/>
      </c>
      <c r="AF26" s="49" t="str">
        <f t="shared" si="37"/>
        <v/>
      </c>
      <c r="AG26" s="48" t="str">
        <f t="shared" si="38"/>
        <v/>
      </c>
      <c r="AH26" s="49" t="str">
        <f t="shared" si="39"/>
        <v/>
      </c>
      <c r="AI26" s="48" t="str">
        <f t="shared" si="40"/>
        <v/>
      </c>
      <c r="AJ26" s="49" t="str">
        <f t="shared" si="41"/>
        <v/>
      </c>
      <c r="AK26" s="48" t="str">
        <f t="shared" si="42"/>
        <v/>
      </c>
      <c r="AL26" s="49" t="str">
        <f t="shared" si="43"/>
        <v/>
      </c>
      <c r="AM26" s="48" t="str">
        <f t="shared" si="44"/>
        <v/>
      </c>
      <c r="AN26" s="49" t="str">
        <f t="shared" si="45"/>
        <v/>
      </c>
      <c r="AO26" s="48" t="str">
        <f t="shared" si="46"/>
        <v/>
      </c>
      <c r="AP26" s="49" t="str">
        <f t="shared" si="47"/>
        <v/>
      </c>
      <c r="AQ26" s="48" t="str">
        <f t="shared" si="48"/>
        <v/>
      </c>
      <c r="AR26" s="49" t="str">
        <f t="shared" si="49"/>
        <v/>
      </c>
    </row>
    <row r="27" spans="1:44" s="9" customFormat="1" ht="36.950000000000003" customHeight="1">
      <c r="A27" s="10">
        <v>13</v>
      </c>
      <c r="B27" s="13"/>
      <c r="C27" s="13"/>
      <c r="D27" s="14"/>
      <c r="E27" s="14"/>
      <c r="F27" s="15"/>
      <c r="G27" s="16"/>
      <c r="H27" s="27"/>
      <c r="I27" s="36"/>
      <c r="J27" s="67">
        <f t="shared" si="25"/>
        <v>0</v>
      </c>
      <c r="K27" s="35">
        <f t="shared" si="34"/>
        <v>0</v>
      </c>
      <c r="L27" s="18" t="str">
        <f t="shared" si="35"/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45">
        <f t="shared" si="8"/>
        <v>0</v>
      </c>
      <c r="W27" s="45" t="e">
        <f t="shared" si="9"/>
        <v>#DIV/0!</v>
      </c>
      <c r="X27" s="45">
        <f t="shared" si="10"/>
        <v>0</v>
      </c>
      <c r="Y27" s="46" t="e">
        <f t="shared" si="11"/>
        <v>#DIV/0!</v>
      </c>
      <c r="Z27" s="47">
        <f t="shared" si="12"/>
        <v>0</v>
      </c>
      <c r="AA27" s="47">
        <f t="shared" si="13"/>
        <v>0</v>
      </c>
      <c r="AB27" s="47">
        <f t="shared" si="24"/>
        <v>0</v>
      </c>
      <c r="AC27" s="47">
        <f t="shared" si="14"/>
        <v>0</v>
      </c>
      <c r="AD27" s="47">
        <f t="shared" si="15"/>
        <v>0</v>
      </c>
      <c r="AE27" s="48" t="str">
        <f t="shared" si="36"/>
        <v/>
      </c>
      <c r="AF27" s="49" t="str">
        <f t="shared" si="37"/>
        <v/>
      </c>
      <c r="AG27" s="48" t="str">
        <f t="shared" si="38"/>
        <v/>
      </c>
      <c r="AH27" s="49" t="str">
        <f t="shared" si="39"/>
        <v/>
      </c>
      <c r="AI27" s="48" t="str">
        <f t="shared" si="40"/>
        <v/>
      </c>
      <c r="AJ27" s="49" t="str">
        <f t="shared" si="41"/>
        <v/>
      </c>
      <c r="AK27" s="48" t="str">
        <f t="shared" si="42"/>
        <v/>
      </c>
      <c r="AL27" s="49" t="str">
        <f t="shared" si="43"/>
        <v/>
      </c>
      <c r="AM27" s="48" t="str">
        <f t="shared" si="44"/>
        <v/>
      </c>
      <c r="AN27" s="49" t="str">
        <f t="shared" si="45"/>
        <v/>
      </c>
      <c r="AO27" s="48" t="str">
        <f t="shared" si="46"/>
        <v/>
      </c>
      <c r="AP27" s="49" t="str">
        <f t="shared" si="47"/>
        <v/>
      </c>
      <c r="AQ27" s="48" t="str">
        <f t="shared" si="48"/>
        <v/>
      </c>
      <c r="AR27" s="49" t="str">
        <f t="shared" si="49"/>
        <v/>
      </c>
    </row>
    <row r="28" spans="1:44" s="9" customFormat="1" ht="36.950000000000003" customHeight="1">
      <c r="A28" s="10">
        <v>14</v>
      </c>
      <c r="B28" s="13"/>
      <c r="C28" s="13"/>
      <c r="D28" s="14"/>
      <c r="E28" s="14"/>
      <c r="F28" s="15"/>
      <c r="G28" s="16"/>
      <c r="H28" s="27"/>
      <c r="I28" s="36"/>
      <c r="J28" s="67">
        <f t="shared" si="25"/>
        <v>0</v>
      </c>
      <c r="K28" s="35">
        <f t="shared" si="34"/>
        <v>0</v>
      </c>
      <c r="L28" s="18" t="str">
        <f t="shared" si="35"/>
        <v/>
      </c>
      <c r="M28" s="19"/>
      <c r="N28" s="19"/>
      <c r="O28" s="19"/>
      <c r="P28" s="19"/>
      <c r="Q28" s="19"/>
      <c r="R28" s="19"/>
      <c r="S28" s="19"/>
      <c r="T28" s="19"/>
      <c r="U28" s="19"/>
      <c r="V28" s="45">
        <f t="shared" si="8"/>
        <v>0</v>
      </c>
      <c r="W28" s="45" t="e">
        <f t="shared" si="9"/>
        <v>#DIV/0!</v>
      </c>
      <c r="X28" s="45">
        <f t="shared" si="10"/>
        <v>0</v>
      </c>
      <c r="Y28" s="46" t="e">
        <f t="shared" si="11"/>
        <v>#DIV/0!</v>
      </c>
      <c r="Z28" s="47">
        <f t="shared" si="12"/>
        <v>0</v>
      </c>
      <c r="AA28" s="47">
        <f t="shared" si="13"/>
        <v>0</v>
      </c>
      <c r="AB28" s="47">
        <f t="shared" si="24"/>
        <v>0</v>
      </c>
      <c r="AC28" s="47">
        <f t="shared" si="14"/>
        <v>0</v>
      </c>
      <c r="AD28" s="47">
        <f t="shared" si="15"/>
        <v>0</v>
      </c>
      <c r="AE28" s="48" t="str">
        <f t="shared" si="36"/>
        <v/>
      </c>
      <c r="AF28" s="49" t="str">
        <f t="shared" si="37"/>
        <v/>
      </c>
      <c r="AG28" s="48" t="str">
        <f t="shared" si="38"/>
        <v/>
      </c>
      <c r="AH28" s="49" t="str">
        <f t="shared" si="39"/>
        <v/>
      </c>
      <c r="AI28" s="48" t="str">
        <f t="shared" si="40"/>
        <v/>
      </c>
      <c r="AJ28" s="49" t="str">
        <f t="shared" si="41"/>
        <v/>
      </c>
      <c r="AK28" s="48" t="str">
        <f t="shared" si="42"/>
        <v/>
      </c>
      <c r="AL28" s="49" t="str">
        <f t="shared" si="43"/>
        <v/>
      </c>
      <c r="AM28" s="48" t="str">
        <f t="shared" si="44"/>
        <v/>
      </c>
      <c r="AN28" s="49" t="str">
        <f t="shared" si="45"/>
        <v/>
      </c>
      <c r="AO28" s="48" t="str">
        <f t="shared" si="46"/>
        <v/>
      </c>
      <c r="AP28" s="49" t="str">
        <f t="shared" si="47"/>
        <v/>
      </c>
      <c r="AQ28" s="48" t="str">
        <f t="shared" si="48"/>
        <v/>
      </c>
      <c r="AR28" s="49" t="str">
        <f t="shared" si="49"/>
        <v/>
      </c>
    </row>
    <row r="29" spans="1:44" s="9" customFormat="1" ht="36.950000000000003" customHeight="1">
      <c r="A29" s="10">
        <v>15</v>
      </c>
      <c r="B29" s="13"/>
      <c r="C29" s="13"/>
      <c r="D29" s="14"/>
      <c r="E29" s="14"/>
      <c r="F29" s="15"/>
      <c r="G29" s="16"/>
      <c r="H29" s="27"/>
      <c r="I29" s="36"/>
      <c r="J29" s="67">
        <f t="shared" si="25"/>
        <v>0</v>
      </c>
      <c r="K29" s="35">
        <f t="shared" si="34"/>
        <v>0</v>
      </c>
      <c r="L29" s="18" t="str">
        <f t="shared" si="35"/>
        <v/>
      </c>
      <c r="M29" s="19"/>
      <c r="N29" s="19"/>
      <c r="O29" s="19"/>
      <c r="P29" s="19"/>
      <c r="Q29" s="19"/>
      <c r="R29" s="19"/>
      <c r="S29" s="19"/>
      <c r="T29" s="19"/>
      <c r="U29" s="19"/>
      <c r="V29" s="45">
        <f t="shared" si="8"/>
        <v>0</v>
      </c>
      <c r="W29" s="45" t="e">
        <f t="shared" si="9"/>
        <v>#DIV/0!</v>
      </c>
      <c r="X29" s="45">
        <f t="shared" si="10"/>
        <v>0</v>
      </c>
      <c r="Y29" s="46" t="e">
        <f t="shared" si="11"/>
        <v>#DIV/0!</v>
      </c>
      <c r="Z29" s="47">
        <f t="shared" si="12"/>
        <v>0</v>
      </c>
      <c r="AA29" s="47">
        <f t="shared" si="13"/>
        <v>0</v>
      </c>
      <c r="AB29" s="47">
        <f t="shared" si="24"/>
        <v>0</v>
      </c>
      <c r="AC29" s="47">
        <f t="shared" si="14"/>
        <v>0</v>
      </c>
      <c r="AD29" s="47">
        <f t="shared" si="15"/>
        <v>0</v>
      </c>
      <c r="AE29" s="48" t="str">
        <f t="shared" si="36"/>
        <v/>
      </c>
      <c r="AF29" s="49" t="str">
        <f t="shared" si="37"/>
        <v/>
      </c>
      <c r="AG29" s="48" t="str">
        <f t="shared" si="38"/>
        <v/>
      </c>
      <c r="AH29" s="49" t="str">
        <f t="shared" si="39"/>
        <v/>
      </c>
      <c r="AI29" s="48" t="str">
        <f t="shared" si="40"/>
        <v/>
      </c>
      <c r="AJ29" s="49" t="str">
        <f t="shared" si="41"/>
        <v/>
      </c>
      <c r="AK29" s="48" t="str">
        <f t="shared" si="42"/>
        <v/>
      </c>
      <c r="AL29" s="49" t="str">
        <f t="shared" si="43"/>
        <v/>
      </c>
      <c r="AM29" s="48" t="str">
        <f t="shared" si="44"/>
        <v/>
      </c>
      <c r="AN29" s="49" t="str">
        <f t="shared" si="45"/>
        <v/>
      </c>
      <c r="AO29" s="48" t="str">
        <f t="shared" si="46"/>
        <v/>
      </c>
      <c r="AP29" s="49" t="str">
        <f t="shared" si="47"/>
        <v/>
      </c>
      <c r="AQ29" s="48" t="str">
        <f t="shared" si="48"/>
        <v/>
      </c>
      <c r="AR29" s="49" t="str">
        <f t="shared" si="49"/>
        <v/>
      </c>
    </row>
    <row r="30" spans="1:44" s="9" customFormat="1" ht="36.950000000000003" customHeight="1">
      <c r="A30" s="10">
        <v>16</v>
      </c>
      <c r="B30" s="13"/>
      <c r="C30" s="13"/>
      <c r="D30" s="14"/>
      <c r="E30" s="14"/>
      <c r="F30" s="15"/>
      <c r="G30" s="16"/>
      <c r="H30" s="27"/>
      <c r="I30" s="36"/>
      <c r="J30" s="67">
        <f t="shared" si="25"/>
        <v>0</v>
      </c>
      <c r="K30" s="35">
        <f t="shared" si="34"/>
        <v>0</v>
      </c>
      <c r="L30" s="18" t="str">
        <f t="shared" si="35"/>
        <v/>
      </c>
      <c r="M30" s="19"/>
      <c r="N30" s="19"/>
      <c r="O30" s="19"/>
      <c r="P30" s="19"/>
      <c r="Q30" s="19"/>
      <c r="R30" s="19"/>
      <c r="S30" s="19"/>
      <c r="T30" s="19"/>
      <c r="U30" s="19"/>
      <c r="V30" s="45">
        <f t="shared" si="8"/>
        <v>0</v>
      </c>
      <c r="W30" s="45" t="e">
        <f t="shared" si="9"/>
        <v>#DIV/0!</v>
      </c>
      <c r="X30" s="45">
        <f t="shared" si="10"/>
        <v>0</v>
      </c>
      <c r="Y30" s="46" t="e">
        <f t="shared" si="11"/>
        <v>#DIV/0!</v>
      </c>
      <c r="Z30" s="47">
        <f t="shared" si="12"/>
        <v>0</v>
      </c>
      <c r="AA30" s="47">
        <f t="shared" si="13"/>
        <v>0</v>
      </c>
      <c r="AB30" s="47">
        <f t="shared" si="24"/>
        <v>0</v>
      </c>
      <c r="AC30" s="47">
        <f t="shared" si="14"/>
        <v>0</v>
      </c>
      <c r="AD30" s="47">
        <f t="shared" si="15"/>
        <v>0</v>
      </c>
      <c r="AE30" s="48" t="str">
        <f t="shared" si="36"/>
        <v/>
      </c>
      <c r="AF30" s="49" t="str">
        <f t="shared" si="37"/>
        <v/>
      </c>
      <c r="AG30" s="48" t="str">
        <f t="shared" si="38"/>
        <v/>
      </c>
      <c r="AH30" s="49" t="str">
        <f t="shared" si="39"/>
        <v/>
      </c>
      <c r="AI30" s="48" t="str">
        <f t="shared" si="40"/>
        <v/>
      </c>
      <c r="AJ30" s="49" t="str">
        <f t="shared" si="41"/>
        <v/>
      </c>
      <c r="AK30" s="48" t="str">
        <f t="shared" si="42"/>
        <v/>
      </c>
      <c r="AL30" s="49" t="str">
        <f t="shared" si="43"/>
        <v/>
      </c>
      <c r="AM30" s="48" t="str">
        <f t="shared" si="44"/>
        <v/>
      </c>
      <c r="AN30" s="49" t="str">
        <f t="shared" si="45"/>
        <v/>
      </c>
      <c r="AO30" s="48" t="str">
        <f t="shared" si="46"/>
        <v/>
      </c>
      <c r="AP30" s="49" t="str">
        <f t="shared" si="47"/>
        <v/>
      </c>
      <c r="AQ30" s="48" t="str">
        <f t="shared" si="48"/>
        <v/>
      </c>
      <c r="AR30" s="49" t="str">
        <f t="shared" si="49"/>
        <v/>
      </c>
    </row>
    <row r="31" spans="1:44" s="9" customFormat="1" ht="36.950000000000003" customHeight="1">
      <c r="A31" s="10">
        <v>17</v>
      </c>
      <c r="B31" s="13"/>
      <c r="C31" s="13"/>
      <c r="D31" s="14"/>
      <c r="E31" s="14"/>
      <c r="F31" s="15"/>
      <c r="G31" s="16"/>
      <c r="H31" s="27"/>
      <c r="I31" s="36"/>
      <c r="J31" s="67">
        <f t="shared" si="25"/>
        <v>0</v>
      </c>
      <c r="K31" s="35">
        <f t="shared" si="34"/>
        <v>0</v>
      </c>
      <c r="L31" s="18" t="str">
        <f t="shared" si="35"/>
        <v/>
      </c>
      <c r="M31" s="19"/>
      <c r="N31" s="19"/>
      <c r="O31" s="19"/>
      <c r="P31" s="19"/>
      <c r="Q31" s="19"/>
      <c r="R31" s="19"/>
      <c r="S31" s="19"/>
      <c r="T31" s="19"/>
      <c r="U31" s="19"/>
      <c r="V31" s="45">
        <f t="shared" si="8"/>
        <v>0</v>
      </c>
      <c r="W31" s="45" t="e">
        <f t="shared" si="9"/>
        <v>#DIV/0!</v>
      </c>
      <c r="X31" s="45">
        <f t="shared" si="10"/>
        <v>0</v>
      </c>
      <c r="Y31" s="46" t="e">
        <f t="shared" si="11"/>
        <v>#DIV/0!</v>
      </c>
      <c r="Z31" s="47">
        <f t="shared" si="12"/>
        <v>0</v>
      </c>
      <c r="AA31" s="47">
        <f t="shared" si="13"/>
        <v>0</v>
      </c>
      <c r="AB31" s="47">
        <f t="shared" si="24"/>
        <v>0</v>
      </c>
      <c r="AC31" s="47">
        <f t="shared" si="14"/>
        <v>0</v>
      </c>
      <c r="AD31" s="47">
        <f t="shared" si="15"/>
        <v>0</v>
      </c>
      <c r="AE31" s="48" t="str">
        <f t="shared" si="36"/>
        <v/>
      </c>
      <c r="AF31" s="49" t="str">
        <f t="shared" si="37"/>
        <v/>
      </c>
      <c r="AG31" s="48" t="str">
        <f t="shared" si="38"/>
        <v/>
      </c>
      <c r="AH31" s="49" t="str">
        <f t="shared" si="39"/>
        <v/>
      </c>
      <c r="AI31" s="48" t="str">
        <f t="shared" si="40"/>
        <v/>
      </c>
      <c r="AJ31" s="49" t="str">
        <f t="shared" si="41"/>
        <v/>
      </c>
      <c r="AK31" s="48" t="str">
        <f t="shared" si="42"/>
        <v/>
      </c>
      <c r="AL31" s="49" t="str">
        <f t="shared" si="43"/>
        <v/>
      </c>
      <c r="AM31" s="48" t="str">
        <f t="shared" si="44"/>
        <v/>
      </c>
      <c r="AN31" s="49" t="str">
        <f t="shared" si="45"/>
        <v/>
      </c>
      <c r="AO31" s="48" t="str">
        <f t="shared" si="46"/>
        <v/>
      </c>
      <c r="AP31" s="49" t="str">
        <f t="shared" si="47"/>
        <v/>
      </c>
      <c r="AQ31" s="48" t="str">
        <f t="shared" si="48"/>
        <v/>
      </c>
      <c r="AR31" s="49" t="str">
        <f t="shared" si="49"/>
        <v/>
      </c>
    </row>
    <row r="32" spans="1:44" s="9" customFormat="1" ht="36.950000000000003" customHeight="1">
      <c r="A32" s="10">
        <v>18</v>
      </c>
      <c r="B32" s="13"/>
      <c r="C32" s="13"/>
      <c r="D32" s="14"/>
      <c r="E32" s="14"/>
      <c r="F32" s="15"/>
      <c r="G32" s="16"/>
      <c r="H32" s="27"/>
      <c r="I32" s="36"/>
      <c r="J32" s="67">
        <f t="shared" si="25"/>
        <v>0</v>
      </c>
      <c r="K32" s="35">
        <f t="shared" si="34"/>
        <v>0</v>
      </c>
      <c r="L32" s="18" t="str">
        <f t="shared" si="35"/>
        <v/>
      </c>
      <c r="M32" s="19"/>
      <c r="N32" s="19"/>
      <c r="O32" s="19"/>
      <c r="P32" s="19"/>
      <c r="Q32" s="19"/>
      <c r="R32" s="19"/>
      <c r="S32" s="19"/>
      <c r="T32" s="19"/>
      <c r="U32" s="19"/>
      <c r="V32" s="45">
        <f t="shared" si="8"/>
        <v>0</v>
      </c>
      <c r="W32" s="45" t="e">
        <f t="shared" si="9"/>
        <v>#DIV/0!</v>
      </c>
      <c r="X32" s="45">
        <f t="shared" si="10"/>
        <v>0</v>
      </c>
      <c r="Y32" s="46" t="e">
        <f t="shared" si="11"/>
        <v>#DIV/0!</v>
      </c>
      <c r="Z32" s="47">
        <f t="shared" si="12"/>
        <v>0</v>
      </c>
      <c r="AA32" s="47">
        <f t="shared" si="13"/>
        <v>0</v>
      </c>
      <c r="AB32" s="47">
        <f t="shared" si="24"/>
        <v>0</v>
      </c>
      <c r="AC32" s="47">
        <f t="shared" si="14"/>
        <v>0</v>
      </c>
      <c r="AD32" s="47">
        <f t="shared" si="15"/>
        <v>0</v>
      </c>
      <c r="AE32" s="48" t="str">
        <f t="shared" si="36"/>
        <v/>
      </c>
      <c r="AF32" s="49" t="str">
        <f t="shared" si="37"/>
        <v/>
      </c>
      <c r="AG32" s="48" t="str">
        <f t="shared" si="38"/>
        <v/>
      </c>
      <c r="AH32" s="49" t="str">
        <f t="shared" si="39"/>
        <v/>
      </c>
      <c r="AI32" s="48" t="str">
        <f t="shared" si="40"/>
        <v/>
      </c>
      <c r="AJ32" s="49" t="str">
        <f t="shared" si="41"/>
        <v/>
      </c>
      <c r="AK32" s="48" t="str">
        <f t="shared" si="42"/>
        <v/>
      </c>
      <c r="AL32" s="49" t="str">
        <f t="shared" si="43"/>
        <v/>
      </c>
      <c r="AM32" s="48" t="str">
        <f t="shared" si="44"/>
        <v/>
      </c>
      <c r="AN32" s="49" t="str">
        <f t="shared" si="45"/>
        <v/>
      </c>
      <c r="AO32" s="48" t="str">
        <f t="shared" si="46"/>
        <v/>
      </c>
      <c r="AP32" s="49" t="str">
        <f t="shared" si="47"/>
        <v/>
      </c>
      <c r="AQ32" s="48" t="str">
        <f t="shared" si="48"/>
        <v/>
      </c>
      <c r="AR32" s="49" t="str">
        <f t="shared" si="49"/>
        <v/>
      </c>
    </row>
    <row r="33" spans="1:44" s="9" customFormat="1" ht="36.950000000000003" customHeight="1">
      <c r="A33" s="10">
        <v>19</v>
      </c>
      <c r="B33" s="13"/>
      <c r="C33" s="13"/>
      <c r="D33" s="14"/>
      <c r="E33" s="14"/>
      <c r="F33" s="15"/>
      <c r="G33" s="16"/>
      <c r="H33" s="27"/>
      <c r="I33" s="36"/>
      <c r="J33" s="67">
        <f t="shared" si="25"/>
        <v>0</v>
      </c>
      <c r="K33" s="35">
        <f t="shared" si="34"/>
        <v>0</v>
      </c>
      <c r="L33" s="18" t="str">
        <f t="shared" si="35"/>
        <v/>
      </c>
      <c r="M33" s="19"/>
      <c r="N33" s="19"/>
      <c r="O33" s="19"/>
      <c r="P33" s="19"/>
      <c r="Q33" s="19"/>
      <c r="R33" s="19"/>
      <c r="S33" s="19"/>
      <c r="T33" s="19"/>
      <c r="U33" s="19"/>
      <c r="V33" s="45">
        <f t="shared" si="8"/>
        <v>0</v>
      </c>
      <c r="W33" s="45" t="e">
        <f t="shared" si="9"/>
        <v>#DIV/0!</v>
      </c>
      <c r="X33" s="45">
        <f t="shared" si="10"/>
        <v>0</v>
      </c>
      <c r="Y33" s="46" t="e">
        <f t="shared" si="11"/>
        <v>#DIV/0!</v>
      </c>
      <c r="Z33" s="47">
        <f t="shared" si="12"/>
        <v>0</v>
      </c>
      <c r="AA33" s="47">
        <f t="shared" si="13"/>
        <v>0</v>
      </c>
      <c r="AB33" s="47">
        <f t="shared" si="24"/>
        <v>0</v>
      </c>
      <c r="AC33" s="47">
        <f t="shared" si="14"/>
        <v>0</v>
      </c>
      <c r="AD33" s="47">
        <f t="shared" si="15"/>
        <v>0</v>
      </c>
      <c r="AE33" s="48" t="str">
        <f t="shared" si="36"/>
        <v/>
      </c>
      <c r="AF33" s="49" t="str">
        <f t="shared" si="37"/>
        <v/>
      </c>
      <c r="AG33" s="48" t="str">
        <f t="shared" si="38"/>
        <v/>
      </c>
      <c r="AH33" s="49" t="str">
        <f t="shared" si="39"/>
        <v/>
      </c>
      <c r="AI33" s="48" t="str">
        <f t="shared" si="40"/>
        <v/>
      </c>
      <c r="AJ33" s="49" t="str">
        <f t="shared" si="41"/>
        <v/>
      </c>
      <c r="AK33" s="48" t="str">
        <f t="shared" si="42"/>
        <v/>
      </c>
      <c r="AL33" s="49" t="str">
        <f t="shared" si="43"/>
        <v/>
      </c>
      <c r="AM33" s="48" t="str">
        <f t="shared" si="44"/>
        <v/>
      </c>
      <c r="AN33" s="49" t="str">
        <f t="shared" si="45"/>
        <v/>
      </c>
      <c r="AO33" s="48" t="str">
        <f t="shared" si="46"/>
        <v/>
      </c>
      <c r="AP33" s="49" t="str">
        <f t="shared" si="47"/>
        <v/>
      </c>
      <c r="AQ33" s="48" t="str">
        <f t="shared" si="48"/>
        <v/>
      </c>
      <c r="AR33" s="49" t="str">
        <f t="shared" si="49"/>
        <v/>
      </c>
    </row>
    <row r="34" spans="1:44" s="9" customFormat="1" ht="36.950000000000003" customHeight="1">
      <c r="A34" s="10">
        <v>20</v>
      </c>
      <c r="B34" s="13"/>
      <c r="C34" s="13"/>
      <c r="D34" s="14"/>
      <c r="E34" s="14"/>
      <c r="F34" s="15"/>
      <c r="G34" s="16"/>
      <c r="H34" s="27"/>
      <c r="I34" s="36"/>
      <c r="J34" s="67">
        <f t="shared" si="25"/>
        <v>0</v>
      </c>
      <c r="K34" s="35">
        <f t="shared" si="34"/>
        <v>0</v>
      </c>
      <c r="L34" s="18" t="str">
        <f t="shared" si="35"/>
        <v/>
      </c>
      <c r="M34" s="19"/>
      <c r="N34" s="19"/>
      <c r="O34" s="19"/>
      <c r="P34" s="19"/>
      <c r="Q34" s="19"/>
      <c r="R34" s="19"/>
      <c r="S34" s="19"/>
      <c r="T34" s="19"/>
      <c r="U34" s="19"/>
      <c r="V34" s="45">
        <f t="shared" si="8"/>
        <v>0</v>
      </c>
      <c r="W34" s="45" t="e">
        <f t="shared" si="9"/>
        <v>#DIV/0!</v>
      </c>
      <c r="X34" s="45">
        <f t="shared" si="10"/>
        <v>0</v>
      </c>
      <c r="Y34" s="46" t="e">
        <f t="shared" si="11"/>
        <v>#DIV/0!</v>
      </c>
      <c r="Z34" s="47">
        <f t="shared" si="12"/>
        <v>0</v>
      </c>
      <c r="AA34" s="47">
        <f t="shared" si="13"/>
        <v>0</v>
      </c>
      <c r="AB34" s="47">
        <f t="shared" si="24"/>
        <v>0</v>
      </c>
      <c r="AC34" s="47">
        <f t="shared" si="14"/>
        <v>0</v>
      </c>
      <c r="AD34" s="47">
        <f t="shared" si="15"/>
        <v>0</v>
      </c>
      <c r="AE34" s="48" t="str">
        <f t="shared" si="36"/>
        <v/>
      </c>
      <c r="AF34" s="49" t="str">
        <f t="shared" si="37"/>
        <v/>
      </c>
      <c r="AG34" s="48" t="str">
        <f t="shared" si="38"/>
        <v/>
      </c>
      <c r="AH34" s="49" t="str">
        <f t="shared" si="39"/>
        <v/>
      </c>
      <c r="AI34" s="48" t="str">
        <f t="shared" si="40"/>
        <v/>
      </c>
      <c r="AJ34" s="49" t="str">
        <f t="shared" si="41"/>
        <v/>
      </c>
      <c r="AK34" s="48" t="str">
        <f t="shared" si="42"/>
        <v/>
      </c>
      <c r="AL34" s="49" t="str">
        <f t="shared" si="43"/>
        <v/>
      </c>
      <c r="AM34" s="48" t="str">
        <f t="shared" si="44"/>
        <v/>
      </c>
      <c r="AN34" s="49" t="str">
        <f t="shared" si="45"/>
        <v/>
      </c>
      <c r="AO34" s="48" t="str">
        <f t="shared" si="46"/>
        <v/>
      </c>
      <c r="AP34" s="49" t="str">
        <f t="shared" si="47"/>
        <v/>
      </c>
      <c r="AQ34" s="48" t="str">
        <f t="shared" si="48"/>
        <v/>
      </c>
      <c r="AR34" s="49" t="str">
        <f t="shared" si="49"/>
        <v/>
      </c>
    </row>
    <row r="35" spans="1:44" s="9" customFormat="1" ht="36.950000000000003" customHeight="1">
      <c r="A35" s="10">
        <v>21</v>
      </c>
      <c r="B35" s="13"/>
      <c r="C35" s="13"/>
      <c r="D35" s="14"/>
      <c r="E35" s="14"/>
      <c r="F35" s="15"/>
      <c r="G35" s="16"/>
      <c r="H35" s="27"/>
      <c r="I35" s="36"/>
      <c r="J35" s="67">
        <f t="shared" si="25"/>
        <v>0</v>
      </c>
      <c r="K35" s="35">
        <f t="shared" si="34"/>
        <v>0</v>
      </c>
      <c r="L35" s="18" t="str">
        <f t="shared" si="35"/>
        <v/>
      </c>
      <c r="M35" s="19"/>
      <c r="N35" s="19"/>
      <c r="O35" s="19"/>
      <c r="P35" s="19"/>
      <c r="Q35" s="19"/>
      <c r="R35" s="19"/>
      <c r="S35" s="19"/>
      <c r="T35" s="19"/>
      <c r="U35" s="19"/>
      <c r="V35" s="45">
        <f t="shared" si="8"/>
        <v>0</v>
      </c>
      <c r="W35" s="45" t="e">
        <f t="shared" si="9"/>
        <v>#DIV/0!</v>
      </c>
      <c r="X35" s="45">
        <f t="shared" si="10"/>
        <v>0</v>
      </c>
      <c r="Y35" s="46" t="e">
        <f t="shared" si="11"/>
        <v>#DIV/0!</v>
      </c>
      <c r="Z35" s="47">
        <f t="shared" si="12"/>
        <v>0</v>
      </c>
      <c r="AA35" s="47">
        <f t="shared" si="13"/>
        <v>0</v>
      </c>
      <c r="AB35" s="47">
        <f t="shared" si="24"/>
        <v>0</v>
      </c>
      <c r="AC35" s="47">
        <f t="shared" si="14"/>
        <v>0</v>
      </c>
      <c r="AD35" s="47">
        <f t="shared" si="15"/>
        <v>0</v>
      </c>
      <c r="AE35" s="48" t="str">
        <f t="shared" si="36"/>
        <v/>
      </c>
      <c r="AF35" s="49" t="str">
        <f t="shared" si="37"/>
        <v/>
      </c>
      <c r="AG35" s="48" t="str">
        <f t="shared" si="38"/>
        <v/>
      </c>
      <c r="AH35" s="49" t="str">
        <f t="shared" si="39"/>
        <v/>
      </c>
      <c r="AI35" s="48" t="str">
        <f t="shared" si="40"/>
        <v/>
      </c>
      <c r="AJ35" s="49" t="str">
        <f t="shared" si="41"/>
        <v/>
      </c>
      <c r="AK35" s="48" t="str">
        <f t="shared" si="42"/>
        <v/>
      </c>
      <c r="AL35" s="49" t="str">
        <f t="shared" si="43"/>
        <v/>
      </c>
      <c r="AM35" s="48" t="str">
        <f t="shared" si="44"/>
        <v/>
      </c>
      <c r="AN35" s="49" t="str">
        <f t="shared" si="45"/>
        <v/>
      </c>
      <c r="AO35" s="48" t="str">
        <f t="shared" si="46"/>
        <v/>
      </c>
      <c r="AP35" s="49" t="str">
        <f t="shared" si="47"/>
        <v/>
      </c>
      <c r="AQ35" s="48" t="str">
        <f t="shared" si="48"/>
        <v/>
      </c>
      <c r="AR35" s="49" t="str">
        <f t="shared" si="49"/>
        <v/>
      </c>
    </row>
    <row r="36" spans="1:44" s="9" customFormat="1" ht="36.950000000000003" customHeight="1">
      <c r="A36" s="10">
        <v>22</v>
      </c>
      <c r="B36" s="13"/>
      <c r="C36" s="13"/>
      <c r="D36" s="14"/>
      <c r="E36" s="14"/>
      <c r="F36" s="15"/>
      <c r="G36" s="16"/>
      <c r="H36" s="27"/>
      <c r="I36" s="36"/>
      <c r="J36" s="67">
        <f t="shared" si="25"/>
        <v>0</v>
      </c>
      <c r="K36" s="35">
        <f t="shared" si="34"/>
        <v>0</v>
      </c>
      <c r="L36" s="18" t="str">
        <f t="shared" si="35"/>
        <v/>
      </c>
      <c r="M36" s="19"/>
      <c r="N36" s="19"/>
      <c r="O36" s="19"/>
      <c r="P36" s="19"/>
      <c r="Q36" s="19"/>
      <c r="R36" s="19"/>
      <c r="S36" s="19"/>
      <c r="T36" s="19"/>
      <c r="U36" s="19"/>
      <c r="V36" s="45">
        <f t="shared" si="8"/>
        <v>0</v>
      </c>
      <c r="W36" s="45" t="e">
        <f t="shared" si="9"/>
        <v>#DIV/0!</v>
      </c>
      <c r="X36" s="45">
        <f t="shared" si="10"/>
        <v>0</v>
      </c>
      <c r="Y36" s="46" t="e">
        <f t="shared" si="11"/>
        <v>#DIV/0!</v>
      </c>
      <c r="Z36" s="47">
        <f t="shared" si="12"/>
        <v>0</v>
      </c>
      <c r="AA36" s="47">
        <f t="shared" si="13"/>
        <v>0</v>
      </c>
      <c r="AB36" s="47">
        <f t="shared" si="24"/>
        <v>0</v>
      </c>
      <c r="AC36" s="47">
        <f t="shared" si="14"/>
        <v>0</v>
      </c>
      <c r="AD36" s="47">
        <f t="shared" si="15"/>
        <v>0</v>
      </c>
      <c r="AE36" s="48" t="str">
        <f t="shared" si="36"/>
        <v/>
      </c>
      <c r="AF36" s="49" t="str">
        <f t="shared" si="37"/>
        <v/>
      </c>
      <c r="AG36" s="48" t="str">
        <f t="shared" si="38"/>
        <v/>
      </c>
      <c r="AH36" s="49" t="str">
        <f t="shared" si="39"/>
        <v/>
      </c>
      <c r="AI36" s="48" t="str">
        <f t="shared" si="40"/>
        <v/>
      </c>
      <c r="AJ36" s="49" t="str">
        <f t="shared" si="41"/>
        <v/>
      </c>
      <c r="AK36" s="48" t="str">
        <f t="shared" si="42"/>
        <v/>
      </c>
      <c r="AL36" s="49" t="str">
        <f t="shared" si="43"/>
        <v/>
      </c>
      <c r="AM36" s="48" t="str">
        <f t="shared" si="44"/>
        <v/>
      </c>
      <c r="AN36" s="49" t="str">
        <f t="shared" si="45"/>
        <v/>
      </c>
      <c r="AO36" s="48" t="str">
        <f t="shared" si="46"/>
        <v/>
      </c>
      <c r="AP36" s="49" t="str">
        <f t="shared" si="47"/>
        <v/>
      </c>
      <c r="AQ36" s="48" t="str">
        <f t="shared" si="48"/>
        <v/>
      </c>
      <c r="AR36" s="49" t="str">
        <f t="shared" si="49"/>
        <v/>
      </c>
    </row>
    <row r="37" spans="1:44" s="9" customFormat="1" ht="36.950000000000003" customHeight="1">
      <c r="A37" s="10">
        <v>23</v>
      </c>
      <c r="B37" s="13"/>
      <c r="C37" s="13"/>
      <c r="D37" s="14"/>
      <c r="E37" s="14"/>
      <c r="F37" s="15"/>
      <c r="G37" s="16"/>
      <c r="H37" s="27"/>
      <c r="I37" s="36"/>
      <c r="J37" s="67">
        <f t="shared" si="25"/>
        <v>0</v>
      </c>
      <c r="K37" s="35">
        <f t="shared" si="34"/>
        <v>0</v>
      </c>
      <c r="L37" s="18" t="str">
        <f t="shared" si="35"/>
        <v/>
      </c>
      <c r="M37" s="19"/>
      <c r="N37" s="19"/>
      <c r="O37" s="19"/>
      <c r="P37" s="19"/>
      <c r="Q37" s="19"/>
      <c r="R37" s="19"/>
      <c r="S37" s="19"/>
      <c r="T37" s="19"/>
      <c r="U37" s="19"/>
      <c r="V37" s="45">
        <f t="shared" si="8"/>
        <v>0</v>
      </c>
      <c r="W37" s="45" t="e">
        <f t="shared" si="9"/>
        <v>#DIV/0!</v>
      </c>
      <c r="X37" s="45">
        <f t="shared" si="10"/>
        <v>0</v>
      </c>
      <c r="Y37" s="46" t="e">
        <f t="shared" si="11"/>
        <v>#DIV/0!</v>
      </c>
      <c r="Z37" s="47">
        <f t="shared" si="12"/>
        <v>0</v>
      </c>
      <c r="AA37" s="47">
        <f t="shared" si="13"/>
        <v>0</v>
      </c>
      <c r="AB37" s="47">
        <f t="shared" si="24"/>
        <v>0</v>
      </c>
      <c r="AC37" s="47">
        <f t="shared" si="14"/>
        <v>0</v>
      </c>
      <c r="AD37" s="47">
        <f t="shared" si="15"/>
        <v>0</v>
      </c>
      <c r="AE37" s="48" t="str">
        <f t="shared" si="36"/>
        <v/>
      </c>
      <c r="AF37" s="49" t="str">
        <f t="shared" si="37"/>
        <v/>
      </c>
      <c r="AG37" s="48" t="str">
        <f t="shared" si="38"/>
        <v/>
      </c>
      <c r="AH37" s="49" t="str">
        <f t="shared" si="39"/>
        <v/>
      </c>
      <c r="AI37" s="48" t="str">
        <f t="shared" si="40"/>
        <v/>
      </c>
      <c r="AJ37" s="49" t="str">
        <f t="shared" si="41"/>
        <v/>
      </c>
      <c r="AK37" s="48" t="str">
        <f t="shared" si="42"/>
        <v/>
      </c>
      <c r="AL37" s="49" t="str">
        <f t="shared" si="43"/>
        <v/>
      </c>
      <c r="AM37" s="48" t="str">
        <f t="shared" si="44"/>
        <v/>
      </c>
      <c r="AN37" s="49" t="str">
        <f t="shared" si="45"/>
        <v/>
      </c>
      <c r="AO37" s="48" t="str">
        <f t="shared" si="46"/>
        <v/>
      </c>
      <c r="AP37" s="49" t="str">
        <f t="shared" si="47"/>
        <v/>
      </c>
      <c r="AQ37" s="48" t="str">
        <f t="shared" si="48"/>
        <v/>
      </c>
      <c r="AR37" s="49" t="str">
        <f t="shared" si="49"/>
        <v/>
      </c>
    </row>
    <row r="38" spans="1:44" s="9" customFormat="1" ht="36.950000000000003" customHeight="1">
      <c r="A38" s="10">
        <v>24</v>
      </c>
      <c r="B38" s="13"/>
      <c r="C38" s="13"/>
      <c r="D38" s="14"/>
      <c r="E38" s="14"/>
      <c r="F38" s="15"/>
      <c r="G38" s="16"/>
      <c r="H38" s="27"/>
      <c r="I38" s="36"/>
      <c r="J38" s="67">
        <f t="shared" si="25"/>
        <v>0</v>
      </c>
      <c r="K38" s="35">
        <f t="shared" si="34"/>
        <v>0</v>
      </c>
      <c r="L38" s="18" t="str">
        <f t="shared" si="35"/>
        <v/>
      </c>
      <c r="M38" s="19"/>
      <c r="N38" s="19"/>
      <c r="O38" s="19"/>
      <c r="P38" s="19"/>
      <c r="Q38" s="19"/>
      <c r="R38" s="19"/>
      <c r="S38" s="19"/>
      <c r="T38" s="19"/>
      <c r="U38" s="19"/>
      <c r="V38" s="45">
        <f t="shared" si="8"/>
        <v>0</v>
      </c>
      <c r="W38" s="45" t="e">
        <f t="shared" si="9"/>
        <v>#DIV/0!</v>
      </c>
      <c r="X38" s="45">
        <f t="shared" si="10"/>
        <v>0</v>
      </c>
      <c r="Y38" s="46" t="e">
        <f t="shared" si="11"/>
        <v>#DIV/0!</v>
      </c>
      <c r="Z38" s="47">
        <f t="shared" si="12"/>
        <v>0</v>
      </c>
      <c r="AA38" s="47">
        <f t="shared" si="13"/>
        <v>0</v>
      </c>
      <c r="AB38" s="47">
        <f t="shared" si="24"/>
        <v>0</v>
      </c>
      <c r="AC38" s="47">
        <f t="shared" si="14"/>
        <v>0</v>
      </c>
      <c r="AD38" s="47">
        <f t="shared" si="15"/>
        <v>0</v>
      </c>
      <c r="AE38" s="48" t="str">
        <f t="shared" si="36"/>
        <v/>
      </c>
      <c r="AF38" s="49" t="str">
        <f t="shared" si="37"/>
        <v/>
      </c>
      <c r="AG38" s="48" t="str">
        <f t="shared" si="38"/>
        <v/>
      </c>
      <c r="AH38" s="49" t="str">
        <f t="shared" si="39"/>
        <v/>
      </c>
      <c r="AI38" s="48" t="str">
        <f t="shared" si="40"/>
        <v/>
      </c>
      <c r="AJ38" s="49" t="str">
        <f t="shared" si="41"/>
        <v/>
      </c>
      <c r="AK38" s="48" t="str">
        <f t="shared" si="42"/>
        <v/>
      </c>
      <c r="AL38" s="49" t="str">
        <f t="shared" si="43"/>
        <v/>
      </c>
      <c r="AM38" s="48" t="str">
        <f t="shared" si="44"/>
        <v/>
      </c>
      <c r="AN38" s="49" t="str">
        <f t="shared" si="45"/>
        <v/>
      </c>
      <c r="AO38" s="48" t="str">
        <f t="shared" si="46"/>
        <v/>
      </c>
      <c r="AP38" s="49" t="str">
        <f t="shared" si="47"/>
        <v/>
      </c>
      <c r="AQ38" s="48" t="str">
        <f t="shared" si="48"/>
        <v/>
      </c>
      <c r="AR38" s="49" t="str">
        <f t="shared" si="49"/>
        <v/>
      </c>
    </row>
    <row r="39" spans="1:44" s="9" customFormat="1" ht="36.950000000000003" customHeight="1">
      <c r="A39" s="10">
        <v>25</v>
      </c>
      <c r="B39" s="13"/>
      <c r="C39" s="13"/>
      <c r="D39" s="14"/>
      <c r="E39" s="14"/>
      <c r="F39" s="15"/>
      <c r="G39" s="16"/>
      <c r="H39" s="27"/>
      <c r="I39" s="36"/>
      <c r="J39" s="67">
        <f t="shared" si="25"/>
        <v>0</v>
      </c>
      <c r="K39" s="35">
        <f t="shared" si="34"/>
        <v>0</v>
      </c>
      <c r="L39" s="18" t="str">
        <f t="shared" si="35"/>
        <v/>
      </c>
      <c r="M39" s="19"/>
      <c r="N39" s="19"/>
      <c r="O39" s="19"/>
      <c r="P39" s="19"/>
      <c r="Q39" s="19"/>
      <c r="R39" s="19"/>
      <c r="S39" s="19"/>
      <c r="T39" s="19"/>
      <c r="U39" s="19"/>
      <c r="V39" s="45">
        <f t="shared" si="8"/>
        <v>0</v>
      </c>
      <c r="W39" s="45" t="e">
        <f t="shared" si="9"/>
        <v>#DIV/0!</v>
      </c>
      <c r="X39" s="45">
        <f t="shared" si="10"/>
        <v>0</v>
      </c>
      <c r="Y39" s="46" t="e">
        <f t="shared" si="11"/>
        <v>#DIV/0!</v>
      </c>
      <c r="Z39" s="47">
        <f t="shared" si="12"/>
        <v>0</v>
      </c>
      <c r="AA39" s="47">
        <f t="shared" si="13"/>
        <v>0</v>
      </c>
      <c r="AB39" s="47">
        <f t="shared" si="24"/>
        <v>0</v>
      </c>
      <c r="AC39" s="47">
        <f t="shared" si="14"/>
        <v>0</v>
      </c>
      <c r="AD39" s="47">
        <f t="shared" si="15"/>
        <v>0</v>
      </c>
      <c r="AE39" s="48" t="str">
        <f t="shared" si="36"/>
        <v/>
      </c>
      <c r="AF39" s="49" t="str">
        <f t="shared" si="37"/>
        <v/>
      </c>
      <c r="AG39" s="48" t="str">
        <f t="shared" si="38"/>
        <v/>
      </c>
      <c r="AH39" s="49" t="str">
        <f t="shared" si="39"/>
        <v/>
      </c>
      <c r="AI39" s="48" t="str">
        <f t="shared" si="40"/>
        <v/>
      </c>
      <c r="AJ39" s="49" t="str">
        <f t="shared" si="41"/>
        <v/>
      </c>
      <c r="AK39" s="48" t="str">
        <f t="shared" si="42"/>
        <v/>
      </c>
      <c r="AL39" s="49" t="str">
        <f t="shared" si="43"/>
        <v/>
      </c>
      <c r="AM39" s="48" t="str">
        <f t="shared" si="44"/>
        <v/>
      </c>
      <c r="AN39" s="49" t="str">
        <f t="shared" si="45"/>
        <v/>
      </c>
      <c r="AO39" s="48" t="str">
        <f t="shared" si="46"/>
        <v/>
      </c>
      <c r="AP39" s="49" t="str">
        <f t="shared" si="47"/>
        <v/>
      </c>
      <c r="AQ39" s="48" t="str">
        <f t="shared" si="48"/>
        <v/>
      </c>
      <c r="AR39" s="49" t="str">
        <f t="shared" si="49"/>
        <v/>
      </c>
    </row>
    <row r="40" spans="1:44" s="9" customFormat="1" ht="36.950000000000003" customHeight="1">
      <c r="A40" s="10">
        <v>26</v>
      </c>
      <c r="B40" s="13"/>
      <c r="C40" s="13"/>
      <c r="D40" s="14"/>
      <c r="E40" s="14"/>
      <c r="F40" s="15"/>
      <c r="G40" s="16"/>
      <c r="H40" s="27"/>
      <c r="I40" s="36"/>
      <c r="J40" s="67">
        <f t="shared" si="25"/>
        <v>0</v>
      </c>
      <c r="K40" s="35">
        <f t="shared" si="34"/>
        <v>0</v>
      </c>
      <c r="L40" s="18" t="str">
        <f t="shared" si="35"/>
        <v/>
      </c>
      <c r="M40" s="19"/>
      <c r="N40" s="19"/>
      <c r="O40" s="19"/>
      <c r="P40" s="19"/>
      <c r="Q40" s="19"/>
      <c r="R40" s="19"/>
      <c r="S40" s="19"/>
      <c r="T40" s="19"/>
      <c r="U40" s="19"/>
      <c r="V40" s="45">
        <f t="shared" si="8"/>
        <v>0</v>
      </c>
      <c r="W40" s="45" t="e">
        <f t="shared" si="9"/>
        <v>#DIV/0!</v>
      </c>
      <c r="X40" s="45">
        <f t="shared" si="10"/>
        <v>0</v>
      </c>
      <c r="Y40" s="46" t="e">
        <f t="shared" si="11"/>
        <v>#DIV/0!</v>
      </c>
      <c r="Z40" s="47">
        <f t="shared" si="12"/>
        <v>0</v>
      </c>
      <c r="AA40" s="47">
        <f t="shared" si="13"/>
        <v>0</v>
      </c>
      <c r="AB40" s="47">
        <f t="shared" si="24"/>
        <v>0</v>
      </c>
      <c r="AC40" s="47">
        <f t="shared" si="14"/>
        <v>0</v>
      </c>
      <c r="AD40" s="47">
        <f t="shared" si="15"/>
        <v>0</v>
      </c>
      <c r="AE40" s="48" t="str">
        <f t="shared" si="36"/>
        <v/>
      </c>
      <c r="AF40" s="49" t="str">
        <f t="shared" si="37"/>
        <v/>
      </c>
      <c r="AG40" s="48" t="str">
        <f t="shared" si="38"/>
        <v/>
      </c>
      <c r="AH40" s="49" t="str">
        <f t="shared" si="39"/>
        <v/>
      </c>
      <c r="AI40" s="48" t="str">
        <f t="shared" si="40"/>
        <v/>
      </c>
      <c r="AJ40" s="49" t="str">
        <f t="shared" si="41"/>
        <v/>
      </c>
      <c r="AK40" s="48" t="str">
        <f t="shared" si="42"/>
        <v/>
      </c>
      <c r="AL40" s="49" t="str">
        <f t="shared" si="43"/>
        <v/>
      </c>
      <c r="AM40" s="48" t="str">
        <f t="shared" si="44"/>
        <v/>
      </c>
      <c r="AN40" s="49" t="str">
        <f t="shared" si="45"/>
        <v/>
      </c>
      <c r="AO40" s="48" t="str">
        <f t="shared" si="46"/>
        <v/>
      </c>
      <c r="AP40" s="49" t="str">
        <f t="shared" si="47"/>
        <v/>
      </c>
      <c r="AQ40" s="48" t="str">
        <f t="shared" si="48"/>
        <v/>
      </c>
      <c r="AR40" s="49" t="str">
        <f t="shared" si="49"/>
        <v/>
      </c>
    </row>
    <row r="41" spans="1:44" s="9" customFormat="1" ht="36.950000000000003" customHeight="1">
      <c r="A41" s="10">
        <v>27</v>
      </c>
      <c r="B41" s="13"/>
      <c r="C41" s="13"/>
      <c r="D41" s="14"/>
      <c r="E41" s="14"/>
      <c r="F41" s="15"/>
      <c r="G41" s="16"/>
      <c r="H41" s="27"/>
      <c r="I41" s="36"/>
      <c r="J41" s="67">
        <f t="shared" si="25"/>
        <v>0</v>
      </c>
      <c r="K41" s="35">
        <f t="shared" si="34"/>
        <v>0</v>
      </c>
      <c r="L41" s="18" t="str">
        <f t="shared" si="35"/>
        <v/>
      </c>
      <c r="M41" s="19"/>
      <c r="N41" s="19"/>
      <c r="O41" s="19"/>
      <c r="P41" s="19"/>
      <c r="Q41" s="19"/>
      <c r="R41" s="19"/>
      <c r="S41" s="19"/>
      <c r="T41" s="19"/>
      <c r="U41" s="19"/>
      <c r="V41" s="45">
        <f t="shared" si="8"/>
        <v>0</v>
      </c>
      <c r="W41" s="45" t="e">
        <f t="shared" si="9"/>
        <v>#DIV/0!</v>
      </c>
      <c r="X41" s="45">
        <f t="shared" si="10"/>
        <v>0</v>
      </c>
      <c r="Y41" s="46" t="e">
        <f t="shared" si="11"/>
        <v>#DIV/0!</v>
      </c>
      <c r="Z41" s="47">
        <f t="shared" si="12"/>
        <v>0</v>
      </c>
      <c r="AA41" s="47">
        <f t="shared" si="13"/>
        <v>0</v>
      </c>
      <c r="AB41" s="47">
        <f t="shared" si="24"/>
        <v>0</v>
      </c>
      <c r="AC41" s="47">
        <f t="shared" si="14"/>
        <v>0</v>
      </c>
      <c r="AD41" s="47">
        <f t="shared" si="15"/>
        <v>0</v>
      </c>
      <c r="AE41" s="48" t="str">
        <f t="shared" si="36"/>
        <v/>
      </c>
      <c r="AF41" s="49" t="str">
        <f t="shared" si="37"/>
        <v/>
      </c>
      <c r="AG41" s="48" t="str">
        <f t="shared" si="38"/>
        <v/>
      </c>
      <c r="AH41" s="49" t="str">
        <f t="shared" si="39"/>
        <v/>
      </c>
      <c r="AI41" s="48" t="str">
        <f t="shared" si="40"/>
        <v/>
      </c>
      <c r="AJ41" s="49" t="str">
        <f t="shared" si="41"/>
        <v/>
      </c>
      <c r="AK41" s="48" t="str">
        <f t="shared" si="42"/>
        <v/>
      </c>
      <c r="AL41" s="49" t="str">
        <f t="shared" si="43"/>
        <v/>
      </c>
      <c r="AM41" s="48" t="str">
        <f t="shared" si="44"/>
        <v/>
      </c>
      <c r="AN41" s="49" t="str">
        <f t="shared" si="45"/>
        <v/>
      </c>
      <c r="AO41" s="48" t="str">
        <f t="shared" si="46"/>
        <v/>
      </c>
      <c r="AP41" s="49" t="str">
        <f t="shared" si="47"/>
        <v/>
      </c>
      <c r="AQ41" s="48" t="str">
        <f t="shared" si="48"/>
        <v/>
      </c>
      <c r="AR41" s="49" t="str">
        <f t="shared" si="49"/>
        <v/>
      </c>
    </row>
    <row r="42" spans="1:44" s="9" customFormat="1" ht="36.950000000000003" customHeight="1">
      <c r="A42" s="10">
        <v>28</v>
      </c>
      <c r="B42" s="13"/>
      <c r="C42" s="13"/>
      <c r="D42" s="14"/>
      <c r="E42" s="14"/>
      <c r="F42" s="15"/>
      <c r="G42" s="16"/>
      <c r="H42" s="27"/>
      <c r="I42" s="36"/>
      <c r="J42" s="67">
        <f t="shared" si="25"/>
        <v>0</v>
      </c>
      <c r="K42" s="35">
        <f t="shared" si="34"/>
        <v>0</v>
      </c>
      <c r="L42" s="18" t="str">
        <f t="shared" si="35"/>
        <v/>
      </c>
      <c r="M42" s="19"/>
      <c r="N42" s="19"/>
      <c r="O42" s="19"/>
      <c r="P42" s="19"/>
      <c r="Q42" s="19"/>
      <c r="R42" s="19"/>
      <c r="S42" s="19"/>
      <c r="T42" s="19"/>
      <c r="U42" s="19"/>
      <c r="V42" s="45">
        <f t="shared" si="8"/>
        <v>0</v>
      </c>
      <c r="W42" s="45" t="e">
        <f t="shared" si="9"/>
        <v>#DIV/0!</v>
      </c>
      <c r="X42" s="45">
        <f t="shared" si="10"/>
        <v>0</v>
      </c>
      <c r="Y42" s="46" t="e">
        <f t="shared" si="11"/>
        <v>#DIV/0!</v>
      </c>
      <c r="Z42" s="47">
        <f t="shared" si="12"/>
        <v>0</v>
      </c>
      <c r="AA42" s="47">
        <f t="shared" si="13"/>
        <v>0</v>
      </c>
      <c r="AB42" s="47">
        <f t="shared" si="24"/>
        <v>0</v>
      </c>
      <c r="AC42" s="47">
        <f t="shared" si="14"/>
        <v>0</v>
      </c>
      <c r="AD42" s="47">
        <f t="shared" si="15"/>
        <v>0</v>
      </c>
      <c r="AE42" s="48" t="str">
        <f t="shared" si="36"/>
        <v/>
      </c>
      <c r="AF42" s="49" t="str">
        <f t="shared" si="37"/>
        <v/>
      </c>
      <c r="AG42" s="48" t="str">
        <f t="shared" si="38"/>
        <v/>
      </c>
      <c r="AH42" s="49" t="str">
        <f t="shared" si="39"/>
        <v/>
      </c>
      <c r="AI42" s="48" t="str">
        <f t="shared" si="40"/>
        <v/>
      </c>
      <c r="AJ42" s="49" t="str">
        <f t="shared" si="41"/>
        <v/>
      </c>
      <c r="AK42" s="48" t="str">
        <f t="shared" si="42"/>
        <v/>
      </c>
      <c r="AL42" s="49" t="str">
        <f t="shared" si="43"/>
        <v/>
      </c>
      <c r="AM42" s="48" t="str">
        <f t="shared" si="44"/>
        <v/>
      </c>
      <c r="AN42" s="49" t="str">
        <f t="shared" si="45"/>
        <v/>
      </c>
      <c r="AO42" s="48" t="str">
        <f t="shared" si="46"/>
        <v/>
      </c>
      <c r="AP42" s="49" t="str">
        <f t="shared" si="47"/>
        <v/>
      </c>
      <c r="AQ42" s="48" t="str">
        <f t="shared" si="48"/>
        <v/>
      </c>
      <c r="AR42" s="49" t="str">
        <f t="shared" si="49"/>
        <v/>
      </c>
    </row>
    <row r="43" spans="1:44" s="9" customFormat="1" ht="36.950000000000003" customHeight="1">
      <c r="A43" s="10">
        <v>29</v>
      </c>
      <c r="B43" s="13"/>
      <c r="C43" s="13"/>
      <c r="D43" s="14"/>
      <c r="E43" s="14"/>
      <c r="F43" s="15"/>
      <c r="G43" s="16"/>
      <c r="H43" s="27"/>
      <c r="I43" s="36"/>
      <c r="J43" s="67">
        <f t="shared" si="25"/>
        <v>0</v>
      </c>
      <c r="K43" s="35">
        <f t="shared" si="34"/>
        <v>0</v>
      </c>
      <c r="L43" s="18" t="str">
        <f t="shared" si="35"/>
        <v/>
      </c>
      <c r="M43" s="19"/>
      <c r="N43" s="19"/>
      <c r="O43" s="19"/>
      <c r="P43" s="19"/>
      <c r="Q43" s="19"/>
      <c r="R43" s="19"/>
      <c r="S43" s="19"/>
      <c r="T43" s="19"/>
      <c r="U43" s="19"/>
      <c r="V43" s="45">
        <f t="shared" si="8"/>
        <v>0</v>
      </c>
      <c r="W43" s="45" t="e">
        <f t="shared" si="9"/>
        <v>#DIV/0!</v>
      </c>
      <c r="X43" s="45">
        <f t="shared" si="10"/>
        <v>0</v>
      </c>
      <c r="Y43" s="46" t="e">
        <f t="shared" si="11"/>
        <v>#DIV/0!</v>
      </c>
      <c r="Z43" s="47">
        <f t="shared" si="12"/>
        <v>0</v>
      </c>
      <c r="AA43" s="47">
        <f t="shared" si="13"/>
        <v>0</v>
      </c>
      <c r="AB43" s="47">
        <f t="shared" si="24"/>
        <v>0</v>
      </c>
      <c r="AC43" s="47">
        <f t="shared" si="14"/>
        <v>0</v>
      </c>
      <c r="AD43" s="47">
        <f t="shared" si="15"/>
        <v>0</v>
      </c>
      <c r="AE43" s="48" t="str">
        <f t="shared" si="36"/>
        <v/>
      </c>
      <c r="AF43" s="49" t="str">
        <f t="shared" si="37"/>
        <v/>
      </c>
      <c r="AG43" s="48" t="str">
        <f t="shared" si="38"/>
        <v/>
      </c>
      <c r="AH43" s="49" t="str">
        <f t="shared" si="39"/>
        <v/>
      </c>
      <c r="AI43" s="48" t="str">
        <f t="shared" si="40"/>
        <v/>
      </c>
      <c r="AJ43" s="49" t="str">
        <f t="shared" si="41"/>
        <v/>
      </c>
      <c r="AK43" s="48" t="str">
        <f t="shared" si="42"/>
        <v/>
      </c>
      <c r="AL43" s="49" t="str">
        <f t="shared" si="43"/>
        <v/>
      </c>
      <c r="AM43" s="48" t="str">
        <f t="shared" si="44"/>
        <v/>
      </c>
      <c r="AN43" s="49" t="str">
        <f t="shared" si="45"/>
        <v/>
      </c>
      <c r="AO43" s="48" t="str">
        <f t="shared" si="46"/>
        <v/>
      </c>
      <c r="AP43" s="49" t="str">
        <f t="shared" si="47"/>
        <v/>
      </c>
      <c r="AQ43" s="48" t="str">
        <f t="shared" si="48"/>
        <v/>
      </c>
      <c r="AR43" s="49" t="str">
        <f t="shared" si="49"/>
        <v/>
      </c>
    </row>
    <row r="44" spans="1:44" s="9" customFormat="1" ht="36.950000000000003" customHeight="1" thickBot="1">
      <c r="A44" s="10">
        <v>30</v>
      </c>
      <c r="B44" s="13"/>
      <c r="C44" s="13"/>
      <c r="D44" s="14"/>
      <c r="E44" s="14"/>
      <c r="F44" s="15"/>
      <c r="G44" s="16"/>
      <c r="H44" s="27"/>
      <c r="I44" s="36"/>
      <c r="J44" s="67">
        <f t="shared" si="25"/>
        <v>0</v>
      </c>
      <c r="K44" s="35">
        <f t="shared" si="34"/>
        <v>0</v>
      </c>
      <c r="L44" s="18" t="str">
        <f t="shared" si="35"/>
        <v/>
      </c>
      <c r="M44" s="19"/>
      <c r="N44" s="19"/>
      <c r="O44" s="19"/>
      <c r="P44" s="19"/>
      <c r="Q44" s="19"/>
      <c r="R44" s="19"/>
      <c r="S44" s="19"/>
      <c r="T44" s="19"/>
      <c r="U44" s="19"/>
      <c r="V44" s="45">
        <f t="shared" si="8"/>
        <v>0</v>
      </c>
      <c r="W44" s="45" t="e">
        <f t="shared" si="9"/>
        <v>#DIV/0!</v>
      </c>
      <c r="X44" s="45">
        <f t="shared" si="10"/>
        <v>0</v>
      </c>
      <c r="Y44" s="46" t="e">
        <f t="shared" si="11"/>
        <v>#DIV/0!</v>
      </c>
      <c r="Z44" s="47">
        <f t="shared" si="12"/>
        <v>0</v>
      </c>
      <c r="AA44" s="47">
        <f t="shared" si="13"/>
        <v>0</v>
      </c>
      <c r="AB44" s="47">
        <f t="shared" si="24"/>
        <v>0</v>
      </c>
      <c r="AC44" s="47">
        <f t="shared" si="14"/>
        <v>0</v>
      </c>
      <c r="AD44" s="47">
        <f t="shared" si="15"/>
        <v>0</v>
      </c>
      <c r="AE44" s="48" t="str">
        <f t="shared" si="36"/>
        <v/>
      </c>
      <c r="AF44" s="49" t="str">
        <f t="shared" si="37"/>
        <v/>
      </c>
      <c r="AG44" s="48" t="str">
        <f t="shared" si="38"/>
        <v/>
      </c>
      <c r="AH44" s="49" t="str">
        <f t="shared" si="39"/>
        <v/>
      </c>
      <c r="AI44" s="48" t="str">
        <f t="shared" si="40"/>
        <v/>
      </c>
      <c r="AJ44" s="49" t="str">
        <f t="shared" si="41"/>
        <v/>
      </c>
      <c r="AK44" s="48" t="str">
        <f t="shared" si="42"/>
        <v/>
      </c>
      <c r="AL44" s="49" t="str">
        <f t="shared" si="43"/>
        <v/>
      </c>
      <c r="AM44" s="48" t="str">
        <f t="shared" si="44"/>
        <v/>
      </c>
      <c r="AN44" s="49" t="str">
        <f t="shared" si="45"/>
        <v/>
      </c>
      <c r="AO44" s="48" t="str">
        <f t="shared" si="46"/>
        <v/>
      </c>
      <c r="AP44" s="49" t="str">
        <f t="shared" si="47"/>
        <v/>
      </c>
      <c r="AQ44" s="48" t="str">
        <f t="shared" si="48"/>
        <v/>
      </c>
      <c r="AR44" s="49" t="str">
        <f t="shared" si="49"/>
        <v/>
      </c>
    </row>
    <row r="45" spans="1:44" s="9" customFormat="1" ht="50.1" customHeight="1" thickTop="1" thickBot="1">
      <c r="A45" s="11"/>
      <c r="B45" s="11"/>
      <c r="C45" s="11"/>
      <c r="D45" s="76" t="s">
        <v>21</v>
      </c>
      <c r="E45" s="76"/>
      <c r="F45" s="70">
        <f>SUM(F15:F44)</f>
        <v>0</v>
      </c>
      <c r="G45" s="70"/>
      <c r="H45" s="23"/>
      <c r="I45" s="37"/>
      <c r="J45" s="38"/>
      <c r="K45" s="39">
        <f>SUM(K15:K44)</f>
        <v>0</v>
      </c>
    </row>
    <row r="46" spans="1:44" s="9" customFormat="1" ht="50.1" customHeight="1" thickTop="1">
      <c r="A46" s="11"/>
      <c r="B46" s="11"/>
      <c r="C46" s="11"/>
      <c r="D46" s="76" t="s">
        <v>22</v>
      </c>
      <c r="E46" s="76"/>
      <c r="F46" s="70">
        <f>SUMPRODUCT(F15:F44,G15:G44)</f>
        <v>0</v>
      </c>
      <c r="G46" s="70"/>
      <c r="H46" s="22"/>
      <c r="I46" s="30"/>
      <c r="J46" s="30"/>
      <c r="K46" s="12"/>
    </row>
    <row r="47" spans="1:44" ht="30">
      <c r="D47" s="69"/>
      <c r="E47" s="69"/>
      <c r="F47" s="69"/>
      <c r="G47" s="69"/>
      <c r="H47" s="69"/>
      <c r="I47" s="69"/>
      <c r="J47" s="69"/>
      <c r="K47" s="40"/>
    </row>
    <row r="48" spans="1:44" ht="30">
      <c r="D48" s="69" t="s">
        <v>13</v>
      </c>
      <c r="E48" s="69"/>
      <c r="F48" s="69"/>
      <c r="G48" s="69"/>
      <c r="H48" s="69"/>
      <c r="I48" s="69"/>
      <c r="J48" s="69"/>
      <c r="K48" s="40"/>
    </row>
    <row r="49" spans="4:11" ht="30">
      <c r="D49" s="69"/>
      <c r="E49" s="69"/>
      <c r="F49" s="69"/>
      <c r="G49" s="69"/>
      <c r="H49" s="69"/>
      <c r="I49" s="69"/>
      <c r="J49" s="69"/>
      <c r="K49" s="40"/>
    </row>
  </sheetData>
  <mergeCells count="29">
    <mergeCell ref="A11:L11"/>
    <mergeCell ref="A5:L5"/>
    <mergeCell ref="A6:L6"/>
    <mergeCell ref="A7:L7"/>
    <mergeCell ref="K8:K9"/>
    <mergeCell ref="L8:L9"/>
    <mergeCell ref="B8:B9"/>
    <mergeCell ref="C8:C9"/>
    <mergeCell ref="A8:A9"/>
    <mergeCell ref="D8:D9"/>
    <mergeCell ref="E8:E9"/>
    <mergeCell ref="F8:F9"/>
    <mergeCell ref="G8:G9"/>
    <mergeCell ref="D49:J49"/>
    <mergeCell ref="F45:G45"/>
    <mergeCell ref="F46:G46"/>
    <mergeCell ref="E3:F3"/>
    <mergeCell ref="A1:L1"/>
    <mergeCell ref="D47:J47"/>
    <mergeCell ref="D48:J48"/>
    <mergeCell ref="A2:L2"/>
    <mergeCell ref="G3:L3"/>
    <mergeCell ref="H8:H9"/>
    <mergeCell ref="D45:E45"/>
    <mergeCell ref="D46:E46"/>
    <mergeCell ref="A3:B3"/>
    <mergeCell ref="C3:D3"/>
    <mergeCell ref="J8:J9"/>
    <mergeCell ref="A13:K13"/>
  </mergeCells>
  <phoneticPr fontId="1"/>
  <conditionalFormatting sqref="B14 B16:B44">
    <cfRule type="expression" dxfId="12" priority="26">
      <formula>$B$14&gt;$C$14</formula>
    </cfRule>
  </conditionalFormatting>
  <conditionalFormatting sqref="G14 G16:G44">
    <cfRule type="cellIs" dxfId="11" priority="25" operator="greaterThan">
      <formula>7</formula>
    </cfRule>
  </conditionalFormatting>
  <conditionalFormatting sqref="C15:C44">
    <cfRule type="cellIs" dxfId="10" priority="23" operator="greaterThan">
      <formula>44957</formula>
    </cfRule>
    <cfRule type="cellIs" dxfId="9" priority="24" operator="lessThan">
      <formula>44936</formula>
    </cfRule>
  </conditionalFormatting>
  <conditionalFormatting sqref="M11:U11 L10:Z10 L12:U44 AB10:AB44 V11:Z44">
    <cfRule type="cellIs" dxfId="8" priority="14" operator="equal">
      <formula>"休日"</formula>
    </cfRule>
  </conditionalFormatting>
  <conditionalFormatting sqref="AD10:AD44">
    <cfRule type="cellIs" dxfId="7" priority="11" operator="equal">
      <formula>"休日"</formula>
    </cfRule>
  </conditionalFormatting>
  <conditionalFormatting sqref="AA10:AA44 AC10:AC44">
    <cfRule type="cellIs" dxfId="6" priority="10" operator="equal">
      <formula>"休日"</formula>
    </cfRule>
  </conditionalFormatting>
  <conditionalFormatting sqref="B15:B44">
    <cfRule type="cellIs" dxfId="5" priority="1" operator="lessThan">
      <formula>44923</formula>
    </cfRule>
    <cfRule type="expression" dxfId="4" priority="7">
      <formula>$B15&gt;$C15</formula>
    </cfRule>
  </conditionalFormatting>
  <conditionalFormatting sqref="G15:G44">
    <cfRule type="cellIs" dxfId="3" priority="6" operator="greaterThan">
      <formula>7</formula>
    </cfRule>
  </conditionalFormatting>
  <conditionalFormatting sqref="H15:H44">
    <cfRule type="containsText" dxfId="2" priority="2" operator="containsText" text="○">
      <formula>NOT(ISERROR(SEARCH("○",H15)))</formula>
    </cfRule>
  </conditionalFormatting>
  <conditionalFormatting sqref="D15:D44">
    <cfRule type="duplicateValues" dxfId="1" priority="36"/>
  </conditionalFormatting>
  <conditionalFormatting sqref="D14 D16:D44">
    <cfRule type="duplicateValues" dxfId="0" priority="37"/>
  </conditionalFormatting>
  <dataValidations count="2">
    <dataValidation imeMode="halfAlpha" allowBlank="1" showInputMessage="1" showErrorMessage="1" sqref="C3:D3 B14 B15:C44" xr:uid="{867408F9-3A35-4DE6-A55D-9220EECE6259}"/>
    <dataValidation type="list" allowBlank="1" showInputMessage="1" showErrorMessage="1" sqref="H12 H14:H44" xr:uid="{26D74B80-1C8C-44D6-88E6-049E97D56442}">
      <formula1>"　,○"</formula1>
    </dataValidation>
  </dataValidations>
  <printOptions horizontalCentered="1"/>
  <pageMargins left="0.31496062992125984" right="0.19685039370078741" top="0.55118110236220474" bottom="0.15748031496062992" header="0.31496062992125984" footer="0.31496062992125984"/>
  <pageSetup paperSize="9" scale="47" orientation="portrait" r:id="rId1"/>
  <headerFooter>
    <oddHeader>&amp;R&amp;20 100</oddHeader>
    <oddFooter>&amp;R&amp;20&amp;P</oddFooter>
  </headerFooter>
  <rowBreaks count="1" manualBreakCount="1">
    <brk id="48" max="8" man="1"/>
  </rowBreaks>
  <drawing r:id="rId2"/>
  <legacyDrawing r:id="rId3"/>
</worksheet>
</file>